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Cadre AEP pour SISPEA.RPQS" sheetId="1" r:id="rId1"/>
    <sheet name="Simulateur P103.2B" sheetId="2" r:id="rId2"/>
  </sheets>
  <definedNames>
    <definedName name="VP.236">'Simulateur P103.2B'!$F$16</definedName>
    <definedName name="VP.237">'Simulateur P103.2B'!$F$20</definedName>
    <definedName name="VP.238">'Simulateur P103.2B'!$F$25</definedName>
    <definedName name="VP.239">'Simulateur P103.2B'!$F$29</definedName>
    <definedName name="VP.240">'Simulateur P103.2B'!$F$33</definedName>
    <definedName name="VP.241">'Simulateur P103.2B'!$F$37</definedName>
    <definedName name="VP.242">'Simulateur P103.2B'!$F$44</definedName>
    <definedName name="VP.243">'Simulateur P103.2B'!$F$48</definedName>
    <definedName name="VP.244">'Simulateur P103.2B'!$F$52</definedName>
    <definedName name="VP.245">'Simulateur P103.2B'!$F$56</definedName>
    <definedName name="VP.246">'Simulateur P103.2B'!$F$60</definedName>
    <definedName name="VP.247">'Simulateur P103.2B'!$F$64</definedName>
    <definedName name="VP.248">'Simulateur P103.2B'!$F$68</definedName>
    <definedName name="VP.249">'Simulateur P103.2B'!$F$72</definedName>
    <definedName name="VP.250">#REF!</definedName>
    <definedName name="VP.251">#REF!</definedName>
    <definedName name="VP.252">#REF!</definedName>
    <definedName name="VP.253">#REF!</definedName>
    <definedName name="VP.254">#REF!</definedName>
    <definedName name="VP.255">#REF!</definedName>
    <definedName name="VP.256">#REF!</definedName>
    <definedName name="VP.257">#REF!</definedName>
    <definedName name="VP.258">#REF!</definedName>
    <definedName name="VP.259">#REF!</definedName>
    <definedName name="VP.260">#REF!</definedName>
    <definedName name="VP.261">#REF!</definedName>
    <definedName name="VP.262">#REF!</definedName>
    <definedName name="VP.263">'Simulateur P103.2B'!$H$79</definedName>
    <definedName name="VP.264">'Simulateur P103.2B'!$H$80</definedName>
    <definedName name="VP.265">#REF!</definedName>
    <definedName name="VP.266">#REF!</definedName>
    <definedName name="_xlnm.Print_Area" localSheetId="1">'Simulateur P103.2B'!$A$2:$M$80</definedName>
  </definedNames>
  <calcPr fullCalcOnLoad="1"/>
</workbook>
</file>

<file path=xl/sharedStrings.xml><?xml version="1.0" encoding="utf-8"?>
<sst xmlns="http://schemas.openxmlformats.org/spreadsheetml/2006/main" count="249" uniqueCount="165">
  <si>
    <t>Données nécessaires de l'année 2013 pour le RPQS Eau Potable</t>
  </si>
  <si>
    <t>Les données de l'année précédente doivent être renseignées dans le RPQS</t>
  </si>
  <si>
    <t>Lorsque vous remplissez le questionnaire sur le portail, la définition des articles est donnée en cliquant sur la phrase</t>
  </si>
  <si>
    <t>QUALITE DE L'EAU</t>
  </si>
  <si>
    <t>Réf RPQS</t>
  </si>
  <si>
    <t>Indica-teurs</t>
  </si>
  <si>
    <t>Désignation</t>
  </si>
  <si>
    <t>Unité</t>
  </si>
  <si>
    <t>1.3</t>
  </si>
  <si>
    <t>D101.0</t>
  </si>
  <si>
    <t>Estimation du nombre d'habitants desservis</t>
  </si>
  <si>
    <t>hab.</t>
  </si>
  <si>
    <t>DC.192</t>
  </si>
  <si>
    <t>Nature des ressources utilisées (part des eaux souterraines)</t>
  </si>
  <si>
    <t>%</t>
  </si>
  <si>
    <t>Il s'agit du pourcentage, en volume, d'eaux souterraines par rapport à l'ensemble des eaux prélevées (hors achat d'eau à d'autres services). On distingue les eaux souterraines et les eaux de surface (lacs, rivières, plans d'eau)</t>
  </si>
  <si>
    <t>3.1</t>
  </si>
  <si>
    <t>P101.1</t>
  </si>
  <si>
    <r>
      <t>Calcul automatique :</t>
    </r>
    <r>
      <rPr>
        <sz val="16"/>
        <rFont val="Arial"/>
        <family val="2"/>
      </rPr>
      <t xml:space="preserve"> Taux de conformité des prélèvements sur les eaux distribuées réalisés au titre du contrôle sanitaire par rapport aux limites de qualité pour ce qui concerne la microbiologie </t>
    </r>
  </si>
  <si>
    <r>
      <t>P101.1a</t>
    </r>
    <r>
      <rPr>
        <sz val="16"/>
        <rFont val="Arial"/>
        <family val="2"/>
      </rPr>
      <t xml:space="preserve"> -  Nombre de prélèvements réalisés en vue d'analyses microbiologiques</t>
    </r>
  </si>
  <si>
    <t>u</t>
  </si>
  <si>
    <r>
      <t>P101.1b</t>
    </r>
    <r>
      <rPr>
        <sz val="16"/>
        <rFont val="Arial"/>
        <family val="2"/>
      </rPr>
      <t xml:space="preserve"> -  Nombre de prélèvements réalisés en vue d'analyses microbiologiques non conformes</t>
    </r>
  </si>
  <si>
    <t>P102.1</t>
  </si>
  <si>
    <r>
      <t>Calcul automatique:</t>
    </r>
    <r>
      <rPr>
        <sz val="16"/>
        <rFont val="Arial"/>
        <family val="2"/>
      </rPr>
      <t xml:space="preserve"> Taux de conformité des prélèvements sur les eaux distribuées réalisés au titre du contrôle sanitaire par rapport aux limites de qualité pour ce qui concerne les paramètres physico-chimiques  </t>
    </r>
  </si>
  <si>
    <r>
      <t>P102.1a</t>
    </r>
    <r>
      <rPr>
        <sz val="16"/>
        <rFont val="Arial"/>
        <family val="2"/>
      </rPr>
      <t xml:space="preserve"> -  Nombre de prélèvements réalisés en vue d'analyses physico-chimiques</t>
    </r>
  </si>
  <si>
    <r>
      <t>P102.1b</t>
    </r>
    <r>
      <rPr>
        <sz val="16"/>
        <rFont val="Arial"/>
        <family val="2"/>
      </rPr>
      <t xml:space="preserve"> -  Nombre de prélèvements réalisés en vue d'analyses physico-chimiques non conformes</t>
    </r>
  </si>
  <si>
    <t>3.4</t>
  </si>
  <si>
    <t>P108.3</t>
  </si>
  <si>
    <r>
      <t xml:space="preserve">Calcul automatique: </t>
    </r>
    <r>
      <rPr>
        <sz val="16"/>
        <rFont val="Arial"/>
        <family val="2"/>
      </rPr>
      <t xml:space="preserve">Indice d'avancement de la protection de la ressource en eau   </t>
    </r>
  </si>
  <si>
    <r>
      <t>VP.193</t>
    </r>
    <r>
      <rPr>
        <sz val="16"/>
        <rFont val="Arial"/>
        <family val="2"/>
      </rPr>
      <t xml:space="preserve"> -  Indice d'avancement de la protection de la ressource en eau des importations </t>
    </r>
    <r>
      <rPr>
        <b/>
        <sz val="16"/>
        <rFont val="Arial"/>
        <family val="2"/>
      </rPr>
      <t xml:space="preserve"> </t>
    </r>
  </si>
  <si>
    <r>
      <t xml:space="preserve">VP.059  </t>
    </r>
    <r>
      <rPr>
        <sz val="16"/>
        <rFont val="Arial"/>
        <family val="2"/>
      </rPr>
      <t>Volume produit à partir des sources/captages</t>
    </r>
  </si>
  <si>
    <t>m3</t>
  </si>
  <si>
    <r>
      <t xml:space="preserve">VP.060 - </t>
    </r>
    <r>
      <rPr>
        <sz val="16"/>
        <rFont val="Arial"/>
        <family val="2"/>
      </rPr>
      <t xml:space="preserve">Volume importé </t>
    </r>
  </si>
  <si>
    <r>
      <t>Détails par ouvrage</t>
    </r>
    <r>
      <rPr>
        <b/>
        <sz val="16"/>
        <rFont val="Arial"/>
        <family val="2"/>
      </rPr>
      <t xml:space="preserve"> :</t>
    </r>
  </si>
  <si>
    <r>
      <t xml:space="preserve">NOM DE L'OUVRAGE 1 </t>
    </r>
    <r>
      <rPr>
        <b/>
        <sz val="16"/>
        <rFont val="Arial"/>
        <family val="2"/>
      </rPr>
      <t>(n° code minier : sources/captages)</t>
    </r>
  </si>
  <si>
    <r>
      <t>VP.212</t>
    </r>
    <r>
      <rPr>
        <sz val="16"/>
        <rFont val="Arial"/>
        <family val="2"/>
      </rPr>
      <t xml:space="preserve"> - Indice d'avancement de la protection de la ressource en eau du prélèvement
</t>
    </r>
  </si>
  <si>
    <r>
      <t>VP.223</t>
    </r>
    <r>
      <rPr>
        <sz val="16"/>
        <rFont val="Arial"/>
        <family val="2"/>
      </rPr>
      <t xml:space="preserve"> - Volume prélevé par ce prélèvement 
</t>
    </r>
  </si>
  <si>
    <r>
      <t>VP.194</t>
    </r>
    <r>
      <rPr>
        <sz val="16"/>
        <rFont val="Arial"/>
        <family val="2"/>
      </rPr>
      <t xml:space="preserve"> - Volume produit à partir de ce prélèvement 
</t>
    </r>
  </si>
  <si>
    <r>
      <t xml:space="preserve">NOM DE L'OUVRAGE 2 </t>
    </r>
    <r>
      <rPr>
        <b/>
        <sz val="16"/>
        <rFont val="Arial"/>
        <family val="2"/>
      </rPr>
      <t>(n° code minier : sources/captages)</t>
    </r>
  </si>
  <si>
    <t>TARIFS</t>
  </si>
  <si>
    <t>Le prix est celui en vigueur au premier janvier de l'année de présentation du rapport (prix de l'année n+1 pour le rapport de l'année n)</t>
  </si>
  <si>
    <t>2.2</t>
  </si>
  <si>
    <t>D102.0</t>
  </si>
  <si>
    <r>
      <t xml:space="preserve">Calcul automatique: </t>
    </r>
    <r>
      <rPr>
        <sz val="16"/>
        <rFont val="Arial"/>
        <family val="2"/>
      </rPr>
      <t xml:space="preserve">Prix </t>
    </r>
    <r>
      <rPr>
        <b/>
        <sz val="16"/>
        <rFont val="Arial"/>
        <family val="2"/>
      </rPr>
      <t>TTC</t>
    </r>
    <r>
      <rPr>
        <sz val="16"/>
        <rFont val="Arial"/>
        <family val="2"/>
      </rPr>
      <t xml:space="preserve"> du service au m³ pour 120 m³</t>
    </r>
  </si>
  <si>
    <t xml:space="preserve">€ TTC/m³ </t>
  </si>
  <si>
    <r>
      <t>VP.177</t>
    </r>
    <r>
      <rPr>
        <sz val="16"/>
        <rFont val="Arial"/>
        <family val="2"/>
      </rPr>
      <t xml:space="preserve"> - Montant HT de la facture 120m³ au 1er janvier de l'année N+1 </t>
    </r>
    <r>
      <rPr>
        <b/>
        <sz val="16"/>
        <rFont val="Arial"/>
        <family val="2"/>
      </rPr>
      <t>revenant au délégataire</t>
    </r>
  </si>
  <si>
    <t xml:space="preserve">€ HT/120m³ </t>
  </si>
  <si>
    <r>
      <t>VP.190</t>
    </r>
    <r>
      <rPr>
        <sz val="16"/>
        <rFont val="Arial"/>
        <family val="2"/>
      </rPr>
      <t xml:space="preserve"> -  Montant annuel HT de la part fixe </t>
    </r>
    <r>
      <rPr>
        <b/>
        <sz val="16"/>
        <rFont val="Arial"/>
        <family val="2"/>
      </rPr>
      <t>revenant au délégataire</t>
    </r>
    <r>
      <rPr>
        <sz val="16"/>
        <rFont val="Arial"/>
        <family val="2"/>
      </rPr>
      <t xml:space="preserve"> sur la facture au 1er janvier de l'année N+1</t>
    </r>
  </si>
  <si>
    <t xml:space="preserve">€ HT/an </t>
  </si>
  <si>
    <r>
      <t xml:space="preserve"> - </t>
    </r>
    <r>
      <rPr>
        <b/>
        <sz val="16"/>
        <rFont val="Arial"/>
        <family val="2"/>
      </rPr>
      <t>Calcul Automatique</t>
    </r>
    <r>
      <rPr>
        <sz val="16"/>
        <rFont val="Arial"/>
        <family val="2"/>
      </rPr>
      <t xml:space="preserve">:Montant de la part variable </t>
    </r>
    <r>
      <rPr>
        <b/>
        <sz val="16"/>
        <rFont val="Arial"/>
        <family val="2"/>
      </rPr>
      <t>revenant au délégataire pour 120 m³</t>
    </r>
  </si>
  <si>
    <t>€ HT/120m³</t>
  </si>
  <si>
    <t xml:space="preserve"> - Prix au m3 de 0 à 120 m³  revenant au délégataire : </t>
  </si>
  <si>
    <t xml:space="preserve">€/m³ </t>
  </si>
  <si>
    <t xml:space="preserve">Calcul automatique : </t>
  </si>
  <si>
    <r>
      <t>VP.178</t>
    </r>
    <r>
      <rPr>
        <sz val="16"/>
        <rFont val="Arial"/>
        <family val="2"/>
      </rPr>
      <t xml:space="preserve"> - Montant HT de la facture 120m³ au 1er janvier de l'année N+1 </t>
    </r>
    <r>
      <rPr>
        <b/>
        <sz val="16"/>
        <rFont val="Arial"/>
        <family val="2"/>
      </rPr>
      <t>revenant aux collectivités</t>
    </r>
  </si>
  <si>
    <r>
      <t>VP.191</t>
    </r>
    <r>
      <rPr>
        <sz val="16"/>
        <rFont val="Arial"/>
        <family val="2"/>
      </rPr>
      <t xml:space="preserve"> -  Montant annuel HT de la part fixe </t>
    </r>
    <r>
      <rPr>
        <b/>
        <sz val="16"/>
        <rFont val="Arial"/>
        <family val="2"/>
      </rPr>
      <t>revenant à la collectivité</t>
    </r>
    <r>
      <rPr>
        <sz val="16"/>
        <rFont val="Arial"/>
        <family val="2"/>
      </rPr>
      <t xml:space="preserve"> sur la facture au 1er janvier  de l'année N+1</t>
    </r>
  </si>
  <si>
    <r>
      <t xml:space="preserve"> - </t>
    </r>
    <r>
      <rPr>
        <b/>
        <sz val="16"/>
        <rFont val="Arial"/>
        <family val="2"/>
      </rPr>
      <t>Calcul Automatique</t>
    </r>
    <r>
      <rPr>
        <sz val="16"/>
        <rFont val="Arial"/>
        <family val="2"/>
      </rPr>
      <t xml:space="preserve">: Montant de la part variable </t>
    </r>
    <r>
      <rPr>
        <b/>
        <sz val="16"/>
        <rFont val="Arial"/>
        <family val="2"/>
      </rPr>
      <t xml:space="preserve">revenant à la collectivité </t>
    </r>
    <r>
      <rPr>
        <sz val="16"/>
        <rFont val="Arial"/>
        <family val="2"/>
      </rPr>
      <t xml:space="preserve"> </t>
    </r>
    <r>
      <rPr>
        <b/>
        <sz val="16"/>
        <rFont val="Arial"/>
        <family val="2"/>
      </rPr>
      <t>pour 120 m³</t>
    </r>
  </si>
  <si>
    <t xml:space="preserve">€  HT/120m³ </t>
  </si>
  <si>
    <r>
      <t xml:space="preserve"> - Prix au m3 de 0 à 120 m³  </t>
    </r>
    <r>
      <rPr>
        <b/>
        <sz val="16"/>
        <rFont val="Arial"/>
        <family val="2"/>
      </rPr>
      <t>revenant à la collectivité</t>
    </r>
  </si>
  <si>
    <t>Calcul automatique :</t>
  </si>
  <si>
    <t>€/120m³</t>
  </si>
  <si>
    <r>
      <t xml:space="preserve">VP.179 </t>
    </r>
    <r>
      <rPr>
        <sz val="16"/>
        <rFont val="Arial"/>
        <family val="2"/>
      </rPr>
      <t>- Montant total des taxes et redevances afférentes au service dans la facture 120m³ au 1er janvier de l'année N+1</t>
    </r>
  </si>
  <si>
    <r>
      <t>VP.213 -</t>
    </r>
    <r>
      <rPr>
        <sz val="16"/>
        <rFont val="Arial"/>
        <family val="2"/>
      </rPr>
      <t xml:space="preserve">  Taux de TVA applicable sur l'ensemble de la facture </t>
    </r>
  </si>
  <si>
    <r>
      <t>VP.214</t>
    </r>
    <r>
      <rPr>
        <sz val="16"/>
        <rFont val="Arial"/>
        <family val="2"/>
      </rPr>
      <t xml:space="preserve"> -  Voies Navigables de France (VNF) prélèvements</t>
    </r>
  </si>
  <si>
    <t xml:space="preserve">€HT/m³ </t>
  </si>
  <si>
    <r>
      <t xml:space="preserve">VP.215 </t>
    </r>
    <r>
      <rPr>
        <sz val="16"/>
        <rFont val="Arial"/>
        <family val="2"/>
      </rPr>
      <t xml:space="preserve">-  Agences de l'eau (protection de la ressource) </t>
    </r>
  </si>
  <si>
    <r>
      <t>VP.216</t>
    </r>
    <r>
      <rPr>
        <sz val="16"/>
        <rFont val="Arial"/>
        <family val="2"/>
      </rPr>
      <t xml:space="preserve"> -  Agences de l'eau (redevance pollution)</t>
    </r>
  </si>
  <si>
    <r>
      <t>VP.219</t>
    </r>
    <r>
      <rPr>
        <sz val="16"/>
        <rFont val="Arial"/>
        <family val="2"/>
      </rPr>
      <t xml:space="preserve"> -  Autres taxes et redevances applicable sur le tarif (hors TVA)</t>
    </r>
  </si>
  <si>
    <t>ABONNES</t>
  </si>
  <si>
    <t>1.4</t>
  </si>
  <si>
    <r>
      <t> VP.056</t>
    </r>
    <r>
      <rPr>
        <sz val="16"/>
        <rFont val="Arial"/>
        <family val="2"/>
      </rPr>
      <t xml:space="preserve"> - Nombre d'abonnés </t>
    </r>
  </si>
  <si>
    <t>ab</t>
  </si>
  <si>
    <r>
      <t>DC.184</t>
    </r>
    <r>
      <rPr>
        <sz val="16"/>
        <rFont val="Arial"/>
        <family val="2"/>
      </rPr>
      <t xml:space="preserve"> - Montant HT des recettes liées à la facturation pour l'année N (hors travaux)</t>
    </r>
  </si>
  <si>
    <t>€HT</t>
  </si>
  <si>
    <t>GESTION FINANCIERE</t>
  </si>
  <si>
    <t>DC.195</t>
  </si>
  <si>
    <t xml:space="preserve">Montant financier des travaux engagés </t>
  </si>
  <si>
    <t>5.1</t>
  </si>
  <si>
    <t>P109.0</t>
  </si>
  <si>
    <r>
      <t xml:space="preserve">Calcul automatique: </t>
    </r>
    <r>
      <rPr>
        <sz val="16"/>
        <rFont val="Arial"/>
        <family val="2"/>
      </rPr>
      <t xml:space="preserve">Montant des abandons de créances ou des versements à un fond de solidarité   Informations </t>
    </r>
  </si>
  <si>
    <r>
      <t>€/m</t>
    </r>
    <r>
      <rPr>
        <vertAlign val="superscript"/>
        <sz val="14"/>
        <rFont val="Arial"/>
        <family val="2"/>
      </rPr>
      <t>3</t>
    </r>
    <r>
      <rPr>
        <sz val="14"/>
        <rFont val="Arial"/>
        <family val="2"/>
      </rPr>
      <t xml:space="preserve"> </t>
    </r>
  </si>
  <si>
    <r>
      <t xml:space="preserve">VP.119 </t>
    </r>
    <r>
      <rPr>
        <sz val="16"/>
        <rFont val="Arial"/>
        <family val="2"/>
      </rPr>
      <t>-  Somme des abandons de créances et versements à un fonds de solidarité (TVA exclue)</t>
    </r>
  </si>
  <si>
    <t>€HTVA</t>
  </si>
  <si>
    <r>
      <t xml:space="preserve">VP.063 </t>
    </r>
    <r>
      <rPr>
        <sz val="16"/>
        <rFont val="Arial"/>
        <family val="2"/>
      </rPr>
      <t xml:space="preserve">- Volume comptabilisé domestique à ramener sur 12 mois (365 ou 366 jours) </t>
    </r>
  </si>
  <si>
    <t xml:space="preserve">m³ </t>
  </si>
  <si>
    <r>
      <t xml:space="preserve">VP.201 </t>
    </r>
    <r>
      <rPr>
        <sz val="16"/>
        <rFont val="Arial"/>
        <family val="2"/>
      </rPr>
      <t>- Volume comptabilisé non domestique</t>
    </r>
  </si>
  <si>
    <t>3.7</t>
  </si>
  <si>
    <t>P153.2</t>
  </si>
  <si>
    <r>
      <t xml:space="preserve">Calcul automatique: </t>
    </r>
    <r>
      <rPr>
        <sz val="16"/>
        <rFont val="Arial"/>
        <family val="2"/>
      </rPr>
      <t>Durée d'extinction de la dette de la collectivité</t>
    </r>
  </si>
  <si>
    <t>année</t>
  </si>
  <si>
    <r>
      <t>VP.182</t>
    </r>
    <r>
      <rPr>
        <sz val="16"/>
        <rFont val="Arial"/>
        <family val="2"/>
      </rPr>
      <t xml:space="preserve"> - Encours total de la dette</t>
    </r>
  </si>
  <si>
    <t>€</t>
  </si>
  <si>
    <r>
      <t xml:space="preserve">VP.183 </t>
    </r>
    <r>
      <rPr>
        <sz val="16"/>
        <rFont val="Arial"/>
        <family val="2"/>
      </rPr>
      <t>- Epargne brute annuelle</t>
    </r>
  </si>
  <si>
    <t>RESEAU</t>
  </si>
  <si>
    <t>3.3.1</t>
  </si>
  <si>
    <t>P104.3</t>
  </si>
  <si>
    <r>
      <t>Calcul automatique:</t>
    </r>
    <r>
      <rPr>
        <sz val="16"/>
        <rFont val="Arial"/>
        <family val="2"/>
      </rPr>
      <t xml:space="preserve"> Rendement du réseau de distribution</t>
    </r>
  </si>
  <si>
    <t>Votre rendement est-il en conformité par rapport à la réglementation?</t>
  </si>
  <si>
    <t>3.3.2</t>
  </si>
  <si>
    <t>P105.3</t>
  </si>
  <si>
    <r>
      <t>Calcul automatique:</t>
    </r>
    <r>
      <rPr>
        <sz val="16"/>
        <rFont val="Arial"/>
        <family val="2"/>
      </rPr>
      <t xml:space="preserve"> Indice linéaire des volumes non comptés</t>
    </r>
  </si>
  <si>
    <t>m3/km/j</t>
  </si>
  <si>
    <t>3.3.3</t>
  </si>
  <si>
    <t>P106.3</t>
  </si>
  <si>
    <r>
      <t xml:space="preserve">Calcul automatique: </t>
    </r>
    <r>
      <rPr>
        <sz val="16"/>
        <rFont val="Arial"/>
        <family val="2"/>
      </rPr>
      <t xml:space="preserve">Indice linéaire de pertes en réseau </t>
    </r>
  </si>
  <si>
    <r>
      <t>VP.077</t>
    </r>
    <r>
      <rPr>
        <sz val="16"/>
        <rFont val="Arial"/>
        <family val="2"/>
      </rPr>
      <t xml:space="preserve"> - Linéaire de réseau hors branchements</t>
    </r>
  </si>
  <si>
    <t>km</t>
  </si>
  <si>
    <r>
      <t xml:space="preserve">VP.059 </t>
    </r>
    <r>
      <rPr>
        <sz val="16"/>
        <rFont val="Arial"/>
        <family val="2"/>
      </rPr>
      <t xml:space="preserve">- Volume produit sur 12 mois (365 ou 366 jours) </t>
    </r>
  </si>
  <si>
    <r>
      <t>VP.060</t>
    </r>
    <r>
      <rPr>
        <sz val="16"/>
        <rFont val="Arial"/>
        <family val="2"/>
      </rPr>
      <t xml:space="preserve"> - Volume acheté à d'autres services d'eau potable (importé) (365 ou 366 jours) </t>
    </r>
  </si>
  <si>
    <r>
      <t>VP.061</t>
    </r>
    <r>
      <rPr>
        <sz val="16"/>
        <rFont val="Arial"/>
        <family val="2"/>
      </rPr>
      <t xml:space="preserve"> - Volume vendu à d'autres services d'eau potable (exporté) (365 ou 366 jours) </t>
    </r>
  </si>
  <si>
    <r>
      <t>VP.063</t>
    </r>
    <r>
      <rPr>
        <sz val="16"/>
        <rFont val="Arial"/>
        <family val="2"/>
      </rPr>
      <t xml:space="preserve"> - Volume comptabilisé domestique à ramener sur 12 mois (365 ou 366 jours) </t>
    </r>
  </si>
  <si>
    <r>
      <t>VP.201</t>
    </r>
    <r>
      <rPr>
        <sz val="16"/>
        <rFont val="Arial"/>
        <family val="2"/>
      </rPr>
      <t xml:space="preserve"> - Volume comptabilisé non domestique</t>
    </r>
  </si>
  <si>
    <r>
      <t>VP.221</t>
    </r>
    <r>
      <rPr>
        <sz val="16"/>
        <rFont val="Arial"/>
        <family val="2"/>
      </rPr>
      <t xml:space="preserve"> - Volume consommé sans comptage</t>
    </r>
  </si>
  <si>
    <r>
      <t>VP.220</t>
    </r>
    <r>
      <rPr>
        <sz val="16"/>
        <rFont val="Arial"/>
        <family val="2"/>
      </rPr>
      <t xml:space="preserve"> - Volume de service du réseau</t>
    </r>
  </si>
  <si>
    <r>
      <t xml:space="preserve">VP.235 -  </t>
    </r>
    <r>
      <rPr>
        <sz val="16"/>
        <rFont val="Arial"/>
        <family val="2"/>
      </rPr>
      <t xml:space="preserve">Y a-t-il eu une variation importante des ventes d'eau de votre service par rapport aux années précédentes ? (non renseigné ou 0 = non et 1 = oui) </t>
    </r>
  </si>
  <si>
    <r>
      <t xml:space="preserve">VP.225 - Calcul Automatique: </t>
    </r>
    <r>
      <rPr>
        <sz val="16"/>
        <rFont val="Arial"/>
        <family val="2"/>
      </rPr>
      <t>Rendement MOYEN sur 2011 / 2012 / 2013</t>
    </r>
  </si>
  <si>
    <r>
      <t>VP.226 - Calcul Automatique:</t>
    </r>
    <r>
      <rPr>
        <sz val="16"/>
        <rFont val="Arial"/>
        <family val="2"/>
      </rPr>
      <t xml:space="preserve"> Rendement SEUIL par défaut </t>
    </r>
  </si>
  <si>
    <r>
      <t xml:space="preserve">VP.224 </t>
    </r>
    <r>
      <rPr>
        <sz val="16"/>
        <rFont val="Arial"/>
        <family val="2"/>
      </rPr>
      <t xml:space="preserve">- </t>
    </r>
    <r>
      <rPr>
        <b/>
        <sz val="16"/>
        <rFont val="Arial"/>
        <family val="2"/>
      </rPr>
      <t>Calcul Automatique</t>
    </r>
    <r>
      <rPr>
        <sz val="16"/>
        <rFont val="Arial"/>
        <family val="2"/>
      </rPr>
      <t>: Indice linéaire de consommation</t>
    </r>
  </si>
  <si>
    <t>m³ /km/j</t>
  </si>
  <si>
    <t>3.3.4</t>
  </si>
  <si>
    <t>P107.2</t>
  </si>
  <si>
    <r>
      <t xml:space="preserve">Calcul automatique: </t>
    </r>
    <r>
      <rPr>
        <sz val="16"/>
        <rFont val="Arial"/>
        <family val="2"/>
      </rPr>
      <t>Taux moyen de renouvellement des réseaux d'eau potable</t>
    </r>
  </si>
  <si>
    <r>
      <t>VP.140</t>
    </r>
    <r>
      <rPr>
        <sz val="16"/>
        <rFont val="Arial"/>
        <family val="2"/>
      </rPr>
      <t xml:space="preserve"> - Linéaire de réseau renouvelé au cours des cinq dernières années (quel que soit le financeur)</t>
    </r>
  </si>
  <si>
    <t>Valeur</t>
  </si>
  <si>
    <t>Fiabilité</t>
  </si>
  <si>
    <t>Commentaire</t>
  </si>
  <si>
    <t>Vérif. Etat</t>
  </si>
  <si>
    <t xml:space="preserve">P103.2B -  Indice de connaissance et de gestion patrimoniale des réseaux d'eau potable </t>
  </si>
  <si>
    <t>points</t>
  </si>
  <si>
    <t xml:space="preserve"> </t>
  </si>
  <si>
    <t>EXISTENCE ET MISE A JOUR DU DESCRIPTIF DETAILLE DES OUVRAGES DE TRANSPORT ET DE DISTRIBUTION D'EAU POTABLE (Plan et inventaire des réseaux)</t>
  </si>
  <si>
    <r>
      <t xml:space="preserve">PARTIE A : </t>
    </r>
    <r>
      <rPr>
        <b/>
        <sz val="10"/>
        <color indexed="8"/>
        <rFont val="Trebuchet MS"/>
        <family val="2"/>
      </rPr>
      <t>PLAN DES RESEAUX</t>
    </r>
  </si>
  <si>
    <t>VP.236 - Existence d'un plan des réseaux mentionnant la localisation des ouvrages principaux (ouvrage de captage, station de traitement, station de pompage, réservoir) et des dispositifs de mesures (10 points)</t>
  </si>
  <si>
    <t>0(non) ou 1(oui)</t>
  </si>
  <si>
    <t xml:space="preserve"> VP.237 - Existence et mise en œuvre d'une procédure de mise à jour, au moins chaque année, du plan des réseaux pour les extensions, réhabilitations et renouvellements de réseaux
(en l'absence de travaux, la mise à jour est considérée comme effectuée) (5 points)</t>
  </si>
  <si>
    <t>VP.238 - Existence d'un inventaire des réseaux avec mention, pour tous les tronçons représentés sur le plan, du linéaire, de la catégorie de l’ouvrage et de la précision des informations cartographiques 
(10 points sous conditions, voir aide =&gt;)</t>
  </si>
  <si>
    <t>VP.239 - Pourcentage du linéaire de réseau pour lequel l'inventaire des réseaux mentionne les matériaux et diamètres (1 à 5 points sous conditions, voir aide=&gt;)</t>
  </si>
  <si>
    <t>VP.240 - Intégration, dans la procédure de mise à jour des plans, des informations de l'inventaire des réseaux (pour chaque tronçon : linéaire, diamètre, matériau, date ou période de pose, catégorie d'ouvrage, précision cartographique)</t>
  </si>
  <si>
    <t>VP.241 - Pourcentage du linéaire de réseau pour lequel l'inventaire des réseaux mentionne la date ou la période de pose (0 à 15 points)</t>
  </si>
  <si>
    <t>VP.242 -  Localisation des ouvrages annexes (vannes de sectionnement, ventouses, purges, PI,...) et des servitudes de réseaux sur le plan des réseaux (10 points)</t>
  </si>
  <si>
    <t>VP.243 - Inventaire mis à jour, au moins chaque année, des pompes et équipements électromécaniques existants sur les ouvrages de stockage et de distribution (en l'absence de modifications, la mise à jour est considérée comme effectuée) (10 points)</t>
  </si>
  <si>
    <t>VP.244 - Localisation des branchements sur le plan des réseaux (10 points)</t>
  </si>
  <si>
    <t>VP.245 - Pour chaque branchement, caractéristiques du ou des compteurs d’eau incluant la référence du carnet métrologique et la date de pose du compteur (10 points)</t>
  </si>
  <si>
    <t>VP.246 - Identification des secteurs de recherches de pertes d’eau par les réseaux, date et nature des réparations effectuées (10 points)</t>
  </si>
  <si>
    <t>VP.247 - Localisation à jour des autres interventions sur le réseau (réparations, purges, travaux de renouvellement, etc.) (10 points)</t>
  </si>
  <si>
    <t>VP.248 - Existence et mise en œuvre d’un programme pluriannuel de renouvellement des canalisations (programme détaillé assorti d’un estimatif portant sur au moins 3 ans) (10 points)</t>
  </si>
  <si>
    <t>VP.249 -  Existence et mise en œuvre d’une modélisation des réseaux sur au moins la moitié du linéaire de réseaux (5 points)</t>
  </si>
  <si>
    <t>VP Calculées automatiquement et affichées dans les entêtes de bloc :</t>
  </si>
  <si>
    <t>VP.263</t>
  </si>
  <si>
    <t>VP.264</t>
  </si>
  <si>
    <t>3.2</t>
  </si>
  <si>
    <t>P103.2</t>
  </si>
  <si>
    <t>Indice de connaissance et de gestion patrimoniale des réseaux d'eau potable</t>
  </si>
  <si>
    <t>0 (non)
ou 1 (oui)</t>
  </si>
  <si>
    <r>
      <t>VP.130</t>
    </r>
    <r>
      <rPr>
        <sz val="16"/>
        <rFont val="Arial"/>
        <family val="2"/>
      </rPr>
      <t xml:space="preserve"> - Existence d'un plan du réseau couvrant au moins 95 % du linéaire estimé du réseau de desserte</t>
    </r>
  </si>
  <si>
    <r>
      <t xml:space="preserve">VP.131 </t>
    </r>
    <r>
      <rPr>
        <sz val="16"/>
        <rFont val="Arial"/>
        <family val="2"/>
      </rPr>
      <t>- Mise à jour du plan au moins annuelle</t>
    </r>
  </si>
  <si>
    <r>
      <t>VP.132</t>
    </r>
    <r>
      <rPr>
        <sz val="16"/>
        <rFont val="Arial"/>
        <family val="2"/>
      </rPr>
      <t xml:space="preserve"> - Informations structurelles complètes sur chaque tronçon (diamètre, matériau)</t>
    </r>
  </si>
  <si>
    <r>
      <t>VP.133</t>
    </r>
    <r>
      <rPr>
        <sz val="16"/>
        <rFont val="Arial"/>
        <family val="2"/>
      </rPr>
      <t xml:space="preserve"> - Connaissance pour chaque tronçon de l'âge des canalisations</t>
    </r>
  </si>
  <si>
    <r>
      <t xml:space="preserve">VP.134 </t>
    </r>
    <r>
      <rPr>
        <sz val="16"/>
        <rFont val="Arial"/>
        <family val="2"/>
      </rPr>
      <t>- Localisation et description des ouvrages annexes (vannes de sectionnement, ventouses, compteurs de sectorisation...) et des servitudes</t>
    </r>
  </si>
  <si>
    <r>
      <t>VP.135</t>
    </r>
    <r>
      <rPr>
        <sz val="16"/>
        <rFont val="Arial"/>
        <family val="2"/>
      </rPr>
      <t xml:space="preserve"> - Localisation des branchements sur la base du plan cadastral</t>
    </r>
  </si>
  <si>
    <r>
      <t xml:space="preserve">VP.136 </t>
    </r>
    <r>
      <rPr>
        <sz val="16"/>
        <rFont val="Arial"/>
        <family val="2"/>
      </rPr>
      <t>- Localisation et identification des interventions (réparations, purges, travaux de renouvellement)</t>
    </r>
  </si>
  <si>
    <r>
      <t>VP.137</t>
    </r>
    <r>
      <rPr>
        <sz val="16"/>
        <rFont val="Arial"/>
        <family val="2"/>
      </rPr>
      <t xml:space="preserve"> - Existence et mise en oeuvre d'un programme pluriannuel de renouvellement des branchements</t>
    </r>
  </si>
  <si>
    <r>
      <t>VP.138</t>
    </r>
    <r>
      <rPr>
        <sz val="16"/>
        <rFont val="Arial"/>
        <family val="2"/>
      </rPr>
      <t xml:space="preserve"> - Existence d'un plan pluriannuel de renouvellement des canalisations (programme détaillé assorti d'un estimatif portant sur au moins 3 ans)</t>
    </r>
  </si>
  <si>
    <r>
      <t>VP.139</t>
    </r>
    <r>
      <rPr>
        <sz val="16"/>
        <rFont val="Arial"/>
        <family val="2"/>
      </rPr>
      <t xml:space="preserve"> - Mise en oeuvre d'un plan pluriannuel de renouvellement des canalisations</t>
    </r>
  </si>
  <si>
    <t>Simulateur P103,2B</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</si>
</sst>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numFmts>
  <fonts count="29">
    <font>
      <sz val="10"/>
      <name val="Arial"/>
      <family val="2"/>
    </font>
    <font>
      <b/>
      <sz val="12"/>
      <name val="Arial"/>
      <family val="2"/>
    </font>
    <font>
      <sz val="12"/>
      <name val="Arial"/>
      <family val="2"/>
    </font>
    <font>
      <sz val="14"/>
      <name val="Arial"/>
      <family val="2"/>
    </font>
    <font>
      <b/>
      <u val="single"/>
      <sz val="24"/>
      <name val="Arial"/>
      <family val="2"/>
    </font>
    <font>
      <b/>
      <sz val="14"/>
      <name val="Arial"/>
      <family val="2"/>
    </font>
    <font>
      <b/>
      <i/>
      <u val="single"/>
      <sz val="14"/>
      <name val="Arial"/>
      <family val="2"/>
    </font>
    <font>
      <b/>
      <sz val="22"/>
      <name val="Arial"/>
      <family val="2"/>
    </font>
    <font>
      <b/>
      <i/>
      <sz val="12"/>
      <name val="Arial"/>
      <family val="2"/>
    </font>
    <font>
      <b/>
      <i/>
      <sz val="14"/>
      <name val="Arial"/>
      <family val="2"/>
    </font>
    <font>
      <b/>
      <sz val="16"/>
      <name val="Arial"/>
      <family val="2"/>
    </font>
    <font>
      <sz val="16"/>
      <name val="Arial"/>
      <family val="2"/>
    </font>
    <font>
      <b/>
      <sz val="18"/>
      <name val="Arial"/>
      <family val="2"/>
    </font>
    <font>
      <sz val="13"/>
      <name val="Arial"/>
      <family val="2"/>
    </font>
    <font>
      <vertAlign val="superscript"/>
      <sz val="14"/>
      <name val="Arial"/>
      <family val="2"/>
    </font>
    <font>
      <b/>
      <sz val="10"/>
      <name val="Arial"/>
      <family val="2"/>
    </font>
    <font>
      <b/>
      <sz val="10"/>
      <color indexed="9"/>
      <name val="Trebuchet MS"/>
      <family val="2"/>
    </font>
    <font>
      <b/>
      <u val="single"/>
      <sz val="10"/>
      <color indexed="9"/>
      <name val="Trebuchet MS"/>
      <family val="2"/>
    </font>
    <font>
      <b/>
      <u val="single"/>
      <sz val="11"/>
      <color indexed="63"/>
      <name val="Trebuchet MS"/>
      <family val="2"/>
    </font>
    <font>
      <sz val="10"/>
      <color indexed="54"/>
      <name val="Trebuchet MS"/>
      <family val="2"/>
    </font>
    <font>
      <sz val="10"/>
      <name val="Trebuchet MS"/>
      <family val="2"/>
    </font>
    <font>
      <sz val="10"/>
      <color indexed="23"/>
      <name val="Trebuchet MS"/>
      <family val="2"/>
    </font>
    <font>
      <b/>
      <sz val="10"/>
      <color indexed="23"/>
      <name val="Trebuchet MS"/>
      <family val="2"/>
    </font>
    <font>
      <b/>
      <sz val="10"/>
      <color indexed="8"/>
      <name val="Trebuchet MS"/>
      <family val="2"/>
    </font>
    <font>
      <sz val="10"/>
      <color indexed="8"/>
      <name val="Trebuchet MS"/>
      <family val="2"/>
    </font>
    <font>
      <b/>
      <sz val="10"/>
      <name val="Trebuchet MS"/>
      <family val="2"/>
    </font>
    <font>
      <u val="single"/>
      <sz val="10"/>
      <name val="Arial"/>
      <family val="2"/>
    </font>
    <font>
      <u val="single"/>
      <sz val="10"/>
      <color indexed="12"/>
      <name val="Arial"/>
      <family val="0"/>
    </font>
    <font>
      <u val="single"/>
      <sz val="10"/>
      <color indexed="36"/>
      <name val="Arial"/>
      <family val="0"/>
    </font>
  </fonts>
  <fills count="13">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21"/>
        <bgColor indexed="64"/>
      </patternFill>
    </fill>
    <fill>
      <patternFill patternType="solid">
        <fgColor indexed="43"/>
        <bgColor indexed="64"/>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s>
  <borders count="56">
    <border>
      <left/>
      <right/>
      <top/>
      <bottom/>
      <diagonal/>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9"/>
      </left>
      <right>
        <color indexed="63"/>
      </right>
      <top style="medium">
        <color indexed="9"/>
      </top>
      <bottom>
        <color indexed="63"/>
      </bottom>
    </border>
    <border>
      <left>
        <color indexed="63"/>
      </left>
      <right style="medium">
        <color indexed="9"/>
      </right>
      <top style="medium">
        <color indexed="9"/>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color indexed="21"/>
      </left>
      <right>
        <color indexed="63"/>
      </right>
      <top style="medium">
        <color indexed="21"/>
      </top>
      <bottom>
        <color indexed="63"/>
      </bottom>
    </border>
    <border>
      <left>
        <color indexed="63"/>
      </left>
      <right>
        <color indexed="63"/>
      </right>
      <top style="medium">
        <color indexed="21"/>
      </top>
      <bottom>
        <color indexed="63"/>
      </bottom>
    </border>
    <border>
      <left>
        <color indexed="63"/>
      </left>
      <right style="medium">
        <color indexed="21"/>
      </right>
      <top style="medium">
        <color indexed="21"/>
      </top>
      <bottom>
        <color indexed="63"/>
      </bottom>
    </border>
    <border>
      <left style="medium">
        <color indexed="21"/>
      </left>
      <right>
        <color indexed="63"/>
      </right>
      <top>
        <color indexed="63"/>
      </top>
      <bottom>
        <color indexed="63"/>
      </bottom>
    </border>
    <border>
      <left style="thin">
        <color indexed="21"/>
      </left>
      <right style="thin">
        <color indexed="21"/>
      </right>
      <top style="thin">
        <color indexed="21"/>
      </top>
      <bottom style="thin">
        <color indexed="21"/>
      </bottom>
    </border>
    <border>
      <left>
        <color indexed="63"/>
      </left>
      <right style="medium">
        <color indexed="21"/>
      </right>
      <top>
        <color indexed="63"/>
      </top>
      <bottom>
        <color indexed="63"/>
      </bottom>
    </border>
    <border>
      <left>
        <color indexed="63"/>
      </left>
      <right>
        <color indexed="63"/>
      </right>
      <top style="thin">
        <color indexed="21"/>
      </top>
      <bottom>
        <color indexed="63"/>
      </bottom>
    </border>
    <border>
      <left style="medium">
        <color indexed="21"/>
      </left>
      <right style="thin">
        <color indexed="21"/>
      </right>
      <top>
        <color indexed="63"/>
      </top>
      <bottom>
        <color indexed="63"/>
      </bottom>
    </border>
    <border>
      <left style="medium">
        <color indexed="21"/>
      </left>
      <right style="thin">
        <color indexed="21"/>
      </right>
      <top style="thin">
        <color indexed="9"/>
      </top>
      <bottom>
        <color indexed="63"/>
      </bottom>
    </border>
    <border>
      <left>
        <color indexed="63"/>
      </left>
      <right>
        <color indexed="63"/>
      </right>
      <top style="thin">
        <color indexed="9"/>
      </top>
      <bottom>
        <color indexed="63"/>
      </bottom>
    </border>
    <border>
      <left>
        <color indexed="63"/>
      </left>
      <right style="medium">
        <color indexed="21"/>
      </right>
      <top style="thin">
        <color indexed="9"/>
      </top>
      <bottom>
        <color indexed="63"/>
      </bottom>
    </border>
    <border>
      <left style="thin">
        <color indexed="21"/>
      </left>
      <right style="thin">
        <color indexed="21"/>
      </right>
      <top>
        <color indexed="63"/>
      </top>
      <bottom>
        <color indexed="63"/>
      </bottom>
    </border>
    <border>
      <left style="thin">
        <color indexed="21"/>
      </left>
      <right>
        <color indexed="63"/>
      </right>
      <top>
        <color indexed="63"/>
      </top>
      <bottom>
        <color indexed="63"/>
      </bottom>
    </border>
    <border>
      <left>
        <color indexed="63"/>
      </left>
      <right style="thin">
        <color indexed="21"/>
      </right>
      <top>
        <color indexed="63"/>
      </top>
      <bottom>
        <color indexed="63"/>
      </bottom>
    </border>
    <border>
      <left style="medium">
        <color indexed="21"/>
      </left>
      <right style="thin">
        <color indexed="21"/>
      </right>
      <top>
        <color indexed="63"/>
      </top>
      <bottom style="thin">
        <color indexed="9"/>
      </bottom>
    </border>
    <border>
      <left style="medium">
        <color indexed="21"/>
      </left>
      <right style="thin">
        <color indexed="21"/>
      </right>
      <top>
        <color indexed="63"/>
      </top>
      <bottom style="medium">
        <color indexed="21"/>
      </bottom>
    </border>
    <border>
      <left style="thin">
        <color indexed="21"/>
      </left>
      <right style="thin">
        <color indexed="21"/>
      </right>
      <top>
        <color indexed="63"/>
      </top>
      <bottom style="medium">
        <color indexed="21"/>
      </bottom>
    </border>
    <border>
      <left>
        <color indexed="63"/>
      </left>
      <right>
        <color indexed="63"/>
      </right>
      <top>
        <color indexed="63"/>
      </top>
      <bottom style="medium">
        <color indexed="21"/>
      </bottom>
    </border>
    <border>
      <left>
        <color indexed="63"/>
      </left>
      <right style="thin">
        <color indexed="21"/>
      </right>
      <top>
        <color indexed="63"/>
      </top>
      <bottom style="medium">
        <color indexed="21"/>
      </bottom>
    </border>
    <border>
      <left>
        <color indexed="63"/>
      </left>
      <right style="medium">
        <color indexed="21"/>
      </right>
      <top>
        <color indexed="63"/>
      </top>
      <bottom style="medium">
        <color indexed="21"/>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right style="thin"/>
      <top style="thin"/>
      <bottom style="thin"/>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color indexed="9"/>
      </left>
      <right style="medium">
        <color indexed="9"/>
      </right>
      <top style="medium">
        <color indexed="9"/>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color indexed="8"/>
      </left>
      <right style="thin">
        <color indexed="8"/>
      </right>
      <top style="medium">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style="medium">
        <color indexed="21"/>
      </right>
      <top>
        <color indexed="63"/>
      </top>
      <bottom style="thin">
        <color indexed="9"/>
      </bottom>
    </border>
    <border>
      <left style="thin">
        <color indexed="21"/>
      </left>
      <right style="medium">
        <color indexed="21"/>
      </right>
      <top style="thin">
        <color indexed="9"/>
      </top>
      <bottom>
        <color indexed="63"/>
      </bottom>
    </border>
    <border>
      <left style="thin">
        <color indexed="21"/>
      </left>
      <right style="medium">
        <color indexed="21"/>
      </right>
      <top>
        <color indexed="63"/>
      </top>
      <bottom>
        <color indexed="63"/>
      </bottom>
    </border>
    <border>
      <left>
        <color indexed="63"/>
      </left>
      <right>
        <color indexed="63"/>
      </right>
      <top style="medium">
        <color indexed="9"/>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9" fontId="0" fillId="0" borderId="0" applyFill="0" applyBorder="0" applyAlignment="0" applyProtection="0"/>
  </cellStyleXfs>
  <cellXfs count="233">
    <xf numFmtId="0" fontId="0" fillId="0" borderId="0" xfId="0" applyAlignment="1">
      <alignment/>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2" fillId="0" borderId="0" xfId="0" applyFont="1" applyBorder="1" applyAlignment="1">
      <alignment vertical="top" wrapText="1"/>
    </xf>
    <xf numFmtId="0" fontId="3" fillId="0" borderId="0" xfId="0" applyFont="1" applyBorder="1" applyAlignment="1">
      <alignment horizontal="center" vertical="top"/>
    </xf>
    <xf numFmtId="0" fontId="0" fillId="0" borderId="0" xfId="0" applyFont="1" applyAlignment="1">
      <alignment vertical="center"/>
    </xf>
    <xf numFmtId="0" fontId="3" fillId="0" borderId="0" xfId="0" applyFont="1" applyAlignment="1">
      <alignment vertical="center"/>
    </xf>
    <xf numFmtId="0" fontId="10" fillId="2" borderId="1" xfId="0" applyFont="1" applyFill="1" applyBorder="1" applyAlignment="1">
      <alignment horizontal="center" vertical="top" wrapText="1"/>
    </xf>
    <xf numFmtId="0" fontId="10" fillId="2" borderId="1" xfId="0" applyFont="1" applyFill="1" applyBorder="1" applyAlignment="1">
      <alignment horizontal="center" vertical="top"/>
    </xf>
    <xf numFmtId="0" fontId="10" fillId="2" borderId="2" xfId="0" applyFont="1" applyFill="1" applyBorder="1" applyAlignment="1">
      <alignment vertical="top" wrapText="1"/>
    </xf>
    <xf numFmtId="0" fontId="3" fillId="2" borderId="3" xfId="0" applyFont="1" applyFill="1" applyBorder="1" applyAlignment="1">
      <alignment horizontal="center" vertical="top" wrapText="1"/>
    </xf>
    <xf numFmtId="10" fontId="5" fillId="2" borderId="3" xfId="0" applyNumberFormat="1" applyFont="1" applyFill="1" applyBorder="1" applyAlignment="1">
      <alignment vertical="top" wrapText="1"/>
    </xf>
    <xf numFmtId="0" fontId="0" fillId="0" borderId="0" xfId="0" applyFont="1" applyBorder="1" applyAlignment="1">
      <alignment vertical="center"/>
    </xf>
    <xf numFmtId="0" fontId="10" fillId="2" borderId="3" xfId="0" applyFont="1" applyFill="1" applyBorder="1" applyAlignment="1">
      <alignment vertical="top" wrapText="1"/>
    </xf>
    <xf numFmtId="0" fontId="3" fillId="2" borderId="3" xfId="0" applyFont="1" applyFill="1" applyBorder="1" applyAlignment="1">
      <alignment horizontal="center" vertical="center" wrapText="1"/>
    </xf>
    <xf numFmtId="0" fontId="11" fillId="2" borderId="3" xfId="0" applyFont="1" applyFill="1" applyBorder="1" applyAlignment="1">
      <alignment vertical="top" wrapText="1"/>
    </xf>
    <xf numFmtId="0" fontId="10" fillId="2" borderId="1" xfId="0" applyFont="1" applyFill="1" applyBorder="1" applyAlignment="1">
      <alignment vertical="top" wrapText="1"/>
    </xf>
    <xf numFmtId="0" fontId="10" fillId="2" borderId="4" xfId="0" applyFont="1" applyFill="1" applyBorder="1" applyAlignment="1">
      <alignment vertical="top" wrapText="1"/>
    </xf>
    <xf numFmtId="0" fontId="13" fillId="2" borderId="3" xfId="0" applyFont="1" applyFill="1" applyBorder="1" applyAlignment="1">
      <alignment horizontal="center" vertical="center" wrapText="1"/>
    </xf>
    <xf numFmtId="0" fontId="10" fillId="2" borderId="3" xfId="0" applyFont="1" applyFill="1" applyBorder="1" applyAlignment="1">
      <alignment horizontal="center" vertical="top" wrapText="1"/>
    </xf>
    <xf numFmtId="0" fontId="10" fillId="2" borderId="3" xfId="0" applyFont="1" applyFill="1" applyBorder="1" applyAlignment="1">
      <alignment horizontal="center" vertical="top"/>
    </xf>
    <xf numFmtId="0" fontId="10" fillId="3" borderId="5" xfId="0" applyFont="1" applyFill="1" applyBorder="1" applyAlignment="1">
      <alignment vertical="top" wrapText="1"/>
    </xf>
    <xf numFmtId="0" fontId="3" fillId="3" borderId="3" xfId="0" applyFont="1" applyFill="1" applyBorder="1" applyAlignment="1">
      <alignment horizontal="center" vertical="top"/>
    </xf>
    <xf numFmtId="0" fontId="10" fillId="2" borderId="5" xfId="0" applyFont="1" applyFill="1" applyBorder="1" applyAlignment="1">
      <alignment vertical="top" wrapText="1"/>
    </xf>
    <xf numFmtId="0" fontId="3" fillId="2" borderId="3" xfId="0" applyFont="1" applyFill="1" applyBorder="1" applyAlignment="1">
      <alignment horizontal="center" vertical="top"/>
    </xf>
    <xf numFmtId="0" fontId="0" fillId="0" borderId="0" xfId="0" applyFont="1" applyFill="1" applyAlignment="1">
      <alignment vertical="center"/>
    </xf>
    <xf numFmtId="0" fontId="10" fillId="3" borderId="0" xfId="0" applyFont="1" applyFill="1" applyBorder="1" applyAlignment="1">
      <alignment vertical="top" wrapText="1"/>
    </xf>
    <xf numFmtId="0" fontId="3" fillId="3" borderId="4" xfId="0" applyFont="1" applyFill="1" applyBorder="1" applyAlignment="1">
      <alignment horizontal="center" vertical="top"/>
    </xf>
    <xf numFmtId="0" fontId="10" fillId="2" borderId="4" xfId="0" applyFont="1" applyFill="1" applyBorder="1" applyAlignment="1">
      <alignment horizontal="center" vertical="top" wrapText="1"/>
    </xf>
    <xf numFmtId="0" fontId="0" fillId="4" borderId="0" xfId="0" applyFill="1" applyAlignment="1">
      <alignment/>
    </xf>
    <xf numFmtId="0" fontId="0" fillId="4" borderId="0" xfId="0" applyFill="1" applyAlignment="1">
      <alignment horizontal="right"/>
    </xf>
    <xf numFmtId="0" fontId="15" fillId="4" borderId="0" xfId="0" applyFont="1" applyFill="1" applyAlignment="1">
      <alignment/>
    </xf>
    <xf numFmtId="0" fontId="0" fillId="5" borderId="0" xfId="0" applyFill="1" applyAlignment="1">
      <alignment/>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0" fillId="4" borderId="0" xfId="0" applyFill="1" applyBorder="1" applyAlignment="1">
      <alignment/>
    </xf>
    <xf numFmtId="0" fontId="18" fillId="4" borderId="10" xfId="0" applyFont="1" applyFill="1" applyBorder="1" applyAlignment="1">
      <alignment/>
    </xf>
    <xf numFmtId="0" fontId="18" fillId="4" borderId="11" xfId="0" applyFont="1" applyFill="1" applyBorder="1" applyAlignment="1">
      <alignment/>
    </xf>
    <xf numFmtId="0" fontId="18" fillId="4" borderId="11" xfId="0" applyFont="1" applyFill="1" applyBorder="1" applyAlignment="1">
      <alignment wrapText="1"/>
    </xf>
    <xf numFmtId="0" fontId="18" fillId="4" borderId="12" xfId="0" applyFont="1" applyFill="1" applyBorder="1" applyAlignment="1">
      <alignment wrapText="1"/>
    </xf>
    <xf numFmtId="0" fontId="18" fillId="4" borderId="0" xfId="0" applyFont="1" applyFill="1" applyBorder="1" applyAlignment="1">
      <alignment wrapText="1"/>
    </xf>
    <xf numFmtId="0" fontId="0" fillId="4" borderId="13" xfId="0" applyFill="1" applyBorder="1" applyAlignment="1">
      <alignment/>
    </xf>
    <xf numFmtId="1" fontId="19" fillId="4" borderId="0" xfId="22" applyNumberFormat="1" applyFont="1" applyFill="1" applyBorder="1" applyAlignment="1" applyProtection="1">
      <alignment wrapText="1"/>
      <protection/>
    </xf>
    <xf numFmtId="0" fontId="20" fillId="6" borderId="14" xfId="0" applyFont="1" applyFill="1" applyBorder="1" applyAlignment="1">
      <alignment wrapText="1"/>
    </xf>
    <xf numFmtId="164" fontId="19" fillId="4" borderId="0" xfId="22" applyNumberFormat="1" applyFont="1" applyFill="1" applyBorder="1" applyAlignment="1" applyProtection="1">
      <alignment wrapText="1"/>
      <protection/>
    </xf>
    <xf numFmtId="0" fontId="21" fillId="0" borderId="0" xfId="0" applyFont="1" applyFill="1" applyBorder="1" applyAlignment="1">
      <alignment/>
    </xf>
    <xf numFmtId="0" fontId="0" fillId="4" borderId="15" xfId="0" applyFill="1" applyBorder="1" applyAlignment="1">
      <alignment/>
    </xf>
    <xf numFmtId="0" fontId="0" fillId="4" borderId="16" xfId="0" applyFill="1" applyBorder="1" applyAlignment="1">
      <alignment/>
    </xf>
    <xf numFmtId="0" fontId="22" fillId="7" borderId="17" xfId="0" applyFont="1" applyFill="1" applyBorder="1" applyAlignment="1">
      <alignment horizontal="center"/>
    </xf>
    <xf numFmtId="0" fontId="0" fillId="7" borderId="18" xfId="0" applyFill="1" applyBorder="1" applyAlignment="1">
      <alignment/>
    </xf>
    <xf numFmtId="0" fontId="24" fillId="7" borderId="19" xfId="0" applyFont="1" applyFill="1" applyBorder="1" applyAlignment="1">
      <alignment wrapText="1"/>
    </xf>
    <xf numFmtId="0" fontId="24" fillId="7" borderId="20" xfId="0" applyFont="1" applyFill="1" applyBorder="1" applyAlignment="1">
      <alignment wrapText="1"/>
    </xf>
    <xf numFmtId="0" fontId="19" fillId="4" borderId="0" xfId="0" applyFont="1" applyFill="1" applyBorder="1" applyAlignment="1">
      <alignment wrapText="1"/>
    </xf>
    <xf numFmtId="0" fontId="0" fillId="7" borderId="17" xfId="0" applyFill="1" applyBorder="1" applyAlignment="1">
      <alignment/>
    </xf>
    <xf numFmtId="0" fontId="19" fillId="7" borderId="19" xfId="0" applyFont="1" applyFill="1" applyBorder="1" applyAlignment="1">
      <alignment wrapText="1"/>
    </xf>
    <xf numFmtId="0" fontId="19" fillId="7" borderId="20" xfId="0" applyFont="1" applyFill="1" applyBorder="1" applyAlignment="1">
      <alignment wrapText="1"/>
    </xf>
    <xf numFmtId="0" fontId="26" fillId="7" borderId="0" xfId="0" applyFont="1" applyFill="1" applyBorder="1" applyAlignment="1">
      <alignment horizontal="left" vertical="center"/>
    </xf>
    <xf numFmtId="0" fontId="19" fillId="7" borderId="0" xfId="0" applyFont="1" applyFill="1" applyBorder="1" applyAlignment="1">
      <alignment wrapText="1"/>
    </xf>
    <xf numFmtId="0" fontId="19" fillId="7" borderId="15" xfId="0" applyFont="1" applyFill="1" applyBorder="1" applyAlignment="1">
      <alignment wrapText="1"/>
    </xf>
    <xf numFmtId="0" fontId="21" fillId="7" borderId="21" xfId="0" applyFont="1" applyFill="1" applyBorder="1" applyAlignment="1">
      <alignment horizontal="right" wrapText="1"/>
    </xf>
    <xf numFmtId="0" fontId="19" fillId="7" borderId="21" xfId="0" applyFont="1" applyFill="1" applyBorder="1" applyAlignment="1">
      <alignment wrapText="1"/>
    </xf>
    <xf numFmtId="0" fontId="19" fillId="7" borderId="22" xfId="0" applyFont="1" applyFill="1" applyBorder="1" applyAlignment="1">
      <alignment wrapText="1"/>
    </xf>
    <xf numFmtId="0" fontId="20" fillId="4" borderId="14" xfId="0" applyFont="1" applyFill="1" applyBorder="1" applyAlignment="1" applyProtection="1">
      <alignment wrapText="1"/>
      <protection locked="0"/>
    </xf>
    <xf numFmtId="0" fontId="19" fillId="7" borderId="23" xfId="0" applyFont="1" applyFill="1" applyBorder="1" applyAlignment="1">
      <alignment wrapText="1"/>
    </xf>
    <xf numFmtId="0" fontId="21" fillId="7" borderId="21" xfId="0" applyFont="1" applyFill="1" applyBorder="1" applyAlignment="1">
      <alignment wrapText="1"/>
    </xf>
    <xf numFmtId="0" fontId="19" fillId="4" borderId="14" xfId="0" applyFont="1" applyFill="1" applyBorder="1" applyAlignment="1">
      <alignment wrapText="1"/>
    </xf>
    <xf numFmtId="0" fontId="19" fillId="4" borderId="0" xfId="0" applyFont="1" applyFill="1" applyBorder="1" applyAlignment="1">
      <alignment horizontal="center" wrapText="1"/>
    </xf>
    <xf numFmtId="0" fontId="0" fillId="8" borderId="17" xfId="0" applyFill="1" applyBorder="1" applyAlignment="1">
      <alignment/>
    </xf>
    <xf numFmtId="0" fontId="0" fillId="8" borderId="0" xfId="0" applyFill="1" applyBorder="1" applyAlignment="1">
      <alignment/>
    </xf>
    <xf numFmtId="0" fontId="0" fillId="8" borderId="15" xfId="0" applyFill="1" applyBorder="1" applyAlignment="1">
      <alignment/>
    </xf>
    <xf numFmtId="0" fontId="21" fillId="8" borderId="21" xfId="0" applyFont="1" applyFill="1" applyBorder="1" applyAlignment="1">
      <alignment horizontal="right" wrapText="1"/>
    </xf>
    <xf numFmtId="0" fontId="19" fillId="8" borderId="21" xfId="0" applyFont="1" applyFill="1" applyBorder="1" applyAlignment="1">
      <alignment wrapText="1"/>
    </xf>
    <xf numFmtId="0" fontId="19" fillId="8" borderId="22" xfId="0" applyFont="1" applyFill="1" applyBorder="1" applyAlignment="1">
      <alignment wrapText="1"/>
    </xf>
    <xf numFmtId="0" fontId="19" fillId="8" borderId="23" xfId="0" applyFont="1" applyFill="1" applyBorder="1" applyAlignment="1">
      <alignment wrapText="1"/>
    </xf>
    <xf numFmtId="0" fontId="21" fillId="8" borderId="21" xfId="0" applyFont="1" applyFill="1" applyBorder="1" applyAlignment="1">
      <alignment wrapText="1"/>
    </xf>
    <xf numFmtId="0" fontId="19" fillId="8" borderId="15" xfId="0" applyFont="1" applyFill="1" applyBorder="1" applyAlignment="1">
      <alignment wrapText="1"/>
    </xf>
    <xf numFmtId="0" fontId="22" fillId="7" borderId="24" xfId="0" applyFont="1" applyFill="1" applyBorder="1" applyAlignment="1">
      <alignment horizontal="center"/>
    </xf>
    <xf numFmtId="0" fontId="26" fillId="8" borderId="0" xfId="0" applyFont="1" applyFill="1" applyBorder="1" applyAlignment="1">
      <alignment horizontal="left" vertical="center"/>
    </xf>
    <xf numFmtId="9" fontId="21" fillId="8" borderId="21" xfId="0" applyNumberFormat="1" applyFont="1" applyFill="1" applyBorder="1" applyAlignment="1">
      <alignment horizontal="right" wrapText="1"/>
    </xf>
    <xf numFmtId="0" fontId="19" fillId="8" borderId="0" xfId="0" applyFont="1" applyFill="1" applyBorder="1" applyAlignment="1">
      <alignment wrapText="1"/>
    </xf>
    <xf numFmtId="0" fontId="26" fillId="7" borderId="22" xfId="0" applyFont="1" applyFill="1" applyBorder="1" applyAlignment="1">
      <alignment horizontal="left" vertical="center"/>
    </xf>
    <xf numFmtId="0" fontId="26" fillId="7" borderId="15" xfId="0" applyFont="1" applyFill="1" applyBorder="1" applyAlignment="1">
      <alignment horizontal="left" vertical="center"/>
    </xf>
    <xf numFmtId="0" fontId="0" fillId="8" borderId="25" xfId="0" applyFill="1" applyBorder="1" applyAlignment="1">
      <alignment/>
    </xf>
    <xf numFmtId="0" fontId="19" fillId="8" borderId="26" xfId="0" applyFont="1" applyFill="1" applyBorder="1" applyAlignment="1">
      <alignment wrapText="1"/>
    </xf>
    <xf numFmtId="0" fontId="19" fillId="8" borderId="27" xfId="0" applyFont="1" applyFill="1" applyBorder="1" applyAlignment="1">
      <alignment wrapText="1"/>
    </xf>
    <xf numFmtId="0" fontId="19" fillId="8" borderId="28" xfId="0" applyFont="1" applyFill="1" applyBorder="1" applyAlignment="1">
      <alignment wrapText="1"/>
    </xf>
    <xf numFmtId="0" fontId="21" fillId="8" borderId="26" xfId="0" applyFont="1" applyFill="1" applyBorder="1" applyAlignment="1">
      <alignment wrapText="1"/>
    </xf>
    <xf numFmtId="0" fontId="19" fillId="8" borderId="29" xfId="0" applyFont="1" applyFill="1" applyBorder="1" applyAlignment="1">
      <alignment wrapText="1"/>
    </xf>
    <xf numFmtId="0" fontId="10" fillId="9" borderId="30" xfId="0" applyFont="1" applyFill="1" applyBorder="1" applyAlignment="1">
      <alignment vertical="top" wrapText="1"/>
    </xf>
    <xf numFmtId="0" fontId="3" fillId="9" borderId="1" xfId="0" applyFont="1" applyFill="1" applyBorder="1" applyAlignment="1">
      <alignment horizontal="center" vertical="top" wrapText="1"/>
    </xf>
    <xf numFmtId="0" fontId="3" fillId="9" borderId="1" xfId="0" applyFont="1" applyFill="1" applyBorder="1" applyAlignment="1">
      <alignment horizontal="center" vertical="top"/>
    </xf>
    <xf numFmtId="0" fontId="10" fillId="9" borderId="0" xfId="0" applyFont="1" applyFill="1" applyBorder="1" applyAlignment="1">
      <alignment vertical="top" wrapText="1"/>
    </xf>
    <xf numFmtId="0" fontId="3" fillId="9" borderId="3" xfId="0" applyFont="1" applyFill="1" applyBorder="1" applyAlignment="1">
      <alignment horizontal="center" vertical="top"/>
    </xf>
    <xf numFmtId="10" fontId="3" fillId="9" borderId="3" xfId="0" applyNumberFormat="1" applyFont="1" applyFill="1" applyBorder="1" applyAlignment="1">
      <alignment vertical="top"/>
    </xf>
    <xf numFmtId="2" fontId="5" fillId="0" borderId="1" xfId="0" applyNumberFormat="1" applyFont="1" applyFill="1" applyBorder="1" applyAlignment="1">
      <alignment vertical="top" wrapText="1"/>
    </xf>
    <xf numFmtId="2" fontId="5" fillId="2" borderId="3" xfId="0" applyNumberFormat="1" applyFont="1" applyFill="1" applyBorder="1" applyAlignment="1">
      <alignment vertical="top" wrapText="1"/>
    </xf>
    <xf numFmtId="2" fontId="3" fillId="0" borderId="3" xfId="0" applyNumberFormat="1" applyFont="1" applyBorder="1" applyAlignment="1">
      <alignment vertical="top" wrapText="1"/>
    </xf>
    <xf numFmtId="2" fontId="3" fillId="0" borderId="3" xfId="0" applyNumberFormat="1" applyFont="1" applyBorder="1" applyAlignment="1">
      <alignment vertical="top"/>
    </xf>
    <xf numFmtId="2" fontId="3" fillId="0" borderId="1" xfId="0" applyNumberFormat="1" applyFont="1" applyBorder="1" applyAlignment="1">
      <alignment vertical="top" wrapText="1"/>
    </xf>
    <xf numFmtId="2" fontId="3" fillId="9" borderId="1" xfId="0" applyNumberFormat="1" applyFont="1" applyFill="1" applyBorder="1" applyAlignment="1">
      <alignment vertical="top" wrapText="1"/>
    </xf>
    <xf numFmtId="2" fontId="3" fillId="2" borderId="3" xfId="0" applyNumberFormat="1" applyFont="1" applyFill="1" applyBorder="1" applyAlignment="1">
      <alignment vertical="top" wrapText="1"/>
    </xf>
    <xf numFmtId="2" fontId="3" fillId="0" borderId="4" xfId="0" applyNumberFormat="1" applyFont="1" applyBorder="1" applyAlignment="1">
      <alignment vertical="top"/>
    </xf>
    <xf numFmtId="2" fontId="3" fillId="2" borderId="3" xfId="0" applyNumberFormat="1" applyFont="1" applyFill="1" applyBorder="1" applyAlignment="1">
      <alignment vertical="top"/>
    </xf>
    <xf numFmtId="2" fontId="3" fillId="0" borderId="1" xfId="0" applyNumberFormat="1" applyFont="1" applyBorder="1" applyAlignment="1">
      <alignment vertical="top"/>
    </xf>
    <xf numFmtId="2" fontId="11" fillId="0" borderId="3" xfId="0" applyNumberFormat="1" applyFont="1" applyFill="1" applyBorder="1" applyAlignment="1">
      <alignment vertical="center"/>
    </xf>
    <xf numFmtId="2" fontId="5" fillId="2" borderId="3" xfId="0" applyNumberFormat="1" applyFont="1" applyFill="1" applyBorder="1" applyAlignment="1">
      <alignment vertical="center" wrapText="1"/>
    </xf>
    <xf numFmtId="2" fontId="3" fillId="9" borderId="1" xfId="0" applyNumberFormat="1" applyFont="1" applyFill="1" applyBorder="1" applyAlignment="1">
      <alignment vertical="top"/>
    </xf>
    <xf numFmtId="2" fontId="5" fillId="0" borderId="3" xfId="0" applyNumberFormat="1" applyFont="1" applyFill="1" applyBorder="1" applyAlignment="1">
      <alignment vertical="top" wrapText="1"/>
    </xf>
    <xf numFmtId="2" fontId="5" fillId="3" borderId="3" xfId="22" applyNumberFormat="1" applyFont="1" applyFill="1" applyBorder="1" applyAlignment="1" applyProtection="1">
      <alignment horizontal="right" vertical="center"/>
      <protection/>
    </xf>
    <xf numFmtId="2" fontId="5" fillId="2" borderId="3" xfId="0" applyNumberFormat="1" applyFont="1" applyFill="1" applyBorder="1" applyAlignment="1">
      <alignment vertical="top"/>
    </xf>
    <xf numFmtId="2" fontId="3" fillId="0" borderId="3" xfId="0" applyNumberFormat="1" applyFont="1" applyFill="1" applyBorder="1" applyAlignment="1">
      <alignment vertical="top"/>
    </xf>
    <xf numFmtId="2" fontId="5" fillId="3" borderId="4" xfId="0" applyNumberFormat="1" applyFont="1" applyFill="1" applyBorder="1" applyAlignment="1">
      <alignment vertical="top"/>
    </xf>
    <xf numFmtId="2" fontId="3" fillId="0" borderId="5" xfId="0" applyNumberFormat="1" applyFont="1" applyBorder="1" applyAlignment="1">
      <alignment vertical="top" wrapText="1"/>
    </xf>
    <xf numFmtId="2" fontId="3" fillId="0" borderId="0" xfId="0" applyNumberFormat="1" applyFont="1" applyAlignment="1">
      <alignment vertical="top"/>
    </xf>
    <xf numFmtId="10" fontId="3" fillId="0" borderId="1" xfId="0" applyNumberFormat="1" applyFont="1" applyBorder="1" applyAlignment="1">
      <alignment vertical="top" wrapText="1"/>
    </xf>
    <xf numFmtId="10" fontId="3" fillId="0" borderId="4" xfId="0" applyNumberFormat="1" applyFont="1" applyBorder="1" applyAlignment="1">
      <alignment vertical="top" wrapText="1"/>
    </xf>
    <xf numFmtId="0" fontId="10" fillId="9" borderId="1" xfId="0" applyFont="1" applyFill="1" applyBorder="1" applyAlignment="1">
      <alignment horizontal="center" vertical="top"/>
    </xf>
    <xf numFmtId="0" fontId="11" fillId="9" borderId="2" xfId="0" applyFont="1" applyFill="1" applyBorder="1" applyAlignment="1">
      <alignment vertical="top" wrapText="1"/>
    </xf>
    <xf numFmtId="2" fontId="5" fillId="9" borderId="1" xfId="0" applyNumberFormat="1" applyFont="1" applyFill="1" applyBorder="1" applyAlignment="1">
      <alignment vertical="top" wrapText="1"/>
    </xf>
    <xf numFmtId="2" fontId="3" fillId="10" borderId="5" xfId="0" applyNumberFormat="1" applyFont="1" applyFill="1" applyBorder="1" applyAlignment="1">
      <alignment vertical="top"/>
    </xf>
    <xf numFmtId="0" fontId="10" fillId="11" borderId="1" xfId="0" applyFont="1" applyFill="1" applyBorder="1" applyAlignment="1" applyProtection="1">
      <alignment horizontal="center" vertical="top" wrapText="1"/>
      <protection locked="0"/>
    </xf>
    <xf numFmtId="0" fontId="10" fillId="11" borderId="1" xfId="0" applyFont="1" applyFill="1" applyBorder="1" applyAlignment="1" applyProtection="1">
      <alignment horizontal="center" vertical="top"/>
      <protection locked="0"/>
    </xf>
    <xf numFmtId="0" fontId="10" fillId="11" borderId="2" xfId="0" applyFont="1" applyFill="1" applyBorder="1" applyAlignment="1" applyProtection="1">
      <alignment vertical="top" wrapText="1"/>
      <protection locked="0"/>
    </xf>
    <xf numFmtId="0" fontId="3" fillId="11" borderId="31" xfId="0" applyFont="1" applyFill="1" applyBorder="1" applyAlignment="1" applyProtection="1">
      <alignment horizontal="center" vertical="top" wrapText="1"/>
      <protection locked="0"/>
    </xf>
    <xf numFmtId="0" fontId="3" fillId="0" borderId="32" xfId="0" applyFont="1" applyBorder="1" applyAlignment="1" applyProtection="1">
      <alignment horizontal="center" vertical="top" wrapText="1"/>
      <protection locked="0"/>
    </xf>
    <xf numFmtId="0" fontId="3" fillId="0" borderId="33" xfId="0" applyFont="1" applyBorder="1" applyAlignment="1" applyProtection="1">
      <alignment horizontal="center" vertical="top" wrapText="1"/>
      <protection locked="0"/>
    </xf>
    <xf numFmtId="0" fontId="5" fillId="11" borderId="34" xfId="0" applyFont="1" applyFill="1" applyBorder="1" applyAlignment="1" applyProtection="1">
      <alignment vertical="top" wrapText="1"/>
      <protection locked="0"/>
    </xf>
    <xf numFmtId="2" fontId="3" fillId="0" borderId="35" xfId="0" applyNumberFormat="1" applyFont="1" applyFill="1" applyBorder="1" applyAlignment="1">
      <alignment vertical="top"/>
    </xf>
    <xf numFmtId="2" fontId="3" fillId="0" borderId="5" xfId="0" applyNumberFormat="1" applyFont="1" applyFill="1" applyBorder="1" applyAlignment="1">
      <alignment vertical="top"/>
    </xf>
    <xf numFmtId="2" fontId="3" fillId="0" borderId="1" xfId="0" applyNumberFormat="1" applyFont="1" applyFill="1" applyBorder="1" applyAlignment="1">
      <alignment vertical="top"/>
    </xf>
    <xf numFmtId="0" fontId="10" fillId="12" borderId="0" xfId="0" applyFont="1" applyFill="1" applyBorder="1" applyAlignment="1">
      <alignment vertical="top" wrapText="1"/>
    </xf>
    <xf numFmtId="0" fontId="11" fillId="12" borderId="0" xfId="0" applyFont="1" applyFill="1" applyBorder="1" applyAlignment="1">
      <alignment vertical="top" wrapText="1"/>
    </xf>
    <xf numFmtId="0" fontId="11" fillId="12" borderId="0" xfId="21" applyFont="1" applyFill="1" applyBorder="1" applyAlignment="1" applyProtection="1">
      <alignment vertical="top" wrapText="1"/>
      <protection locked="0"/>
    </xf>
    <xf numFmtId="0" fontId="11" fillId="12" borderId="2" xfId="0" applyFont="1" applyFill="1" applyBorder="1" applyAlignment="1">
      <alignment vertical="top" wrapText="1"/>
    </xf>
    <xf numFmtId="0" fontId="11" fillId="12" borderId="1" xfId="0" applyFont="1" applyFill="1" applyBorder="1" applyAlignment="1">
      <alignment vertical="top" wrapText="1"/>
    </xf>
    <xf numFmtId="0" fontId="11" fillId="12" borderId="4" xfId="0" applyFont="1" applyFill="1" applyBorder="1" applyAlignment="1">
      <alignment vertical="top" wrapText="1"/>
    </xf>
    <xf numFmtId="0" fontId="10" fillId="12" borderId="30" xfId="0" applyFont="1" applyFill="1" applyBorder="1" applyAlignment="1">
      <alignment vertical="top" wrapText="1"/>
    </xf>
    <xf numFmtId="0" fontId="10" fillId="12" borderId="35" xfId="0" applyFont="1" applyFill="1" applyBorder="1" applyAlignment="1">
      <alignment vertical="top" wrapText="1"/>
    </xf>
    <xf numFmtId="0" fontId="10" fillId="12" borderId="34" xfId="0" applyFont="1" applyFill="1" applyBorder="1" applyAlignment="1">
      <alignment vertical="top" wrapText="1"/>
    </xf>
    <xf numFmtId="0" fontId="10" fillId="12" borderId="4" xfId="0" applyFont="1" applyFill="1" applyBorder="1" applyAlignment="1">
      <alignment vertical="top" wrapText="1"/>
    </xf>
    <xf numFmtId="0" fontId="10" fillId="12" borderId="36" xfId="0" applyFont="1" applyFill="1" applyBorder="1" applyAlignment="1">
      <alignment horizontal="left" vertical="top" wrapText="1"/>
    </xf>
    <xf numFmtId="0" fontId="11" fillId="12" borderId="5" xfId="0" applyFont="1" applyFill="1" applyBorder="1" applyAlignment="1">
      <alignment vertical="top" wrapText="1"/>
    </xf>
    <xf numFmtId="0" fontId="10" fillId="12" borderId="5" xfId="0" applyFont="1" applyFill="1" applyBorder="1" applyAlignment="1">
      <alignment vertical="top" wrapText="1"/>
    </xf>
    <xf numFmtId="0" fontId="10" fillId="12" borderId="30" xfId="0" applyFont="1" applyFill="1" applyBorder="1" applyAlignment="1" applyProtection="1">
      <alignment vertical="top" wrapText="1"/>
      <protection locked="0"/>
    </xf>
    <xf numFmtId="0" fontId="3" fillId="12" borderId="37"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2" borderId="4" xfId="0" applyFont="1" applyFill="1" applyBorder="1" applyAlignment="1">
      <alignment horizontal="center" vertical="top" wrapText="1"/>
    </xf>
    <xf numFmtId="0" fontId="3" fillId="12" borderId="3" xfId="0" applyFont="1" applyFill="1" applyBorder="1" applyAlignment="1">
      <alignment horizontal="center" vertical="top" wrapText="1"/>
    </xf>
    <xf numFmtId="0" fontId="3" fillId="12" borderId="1" xfId="0" applyFont="1" applyFill="1" applyBorder="1" applyAlignment="1">
      <alignment horizontal="center" vertical="top" wrapText="1"/>
    </xf>
    <xf numFmtId="0" fontId="3" fillId="12" borderId="3" xfId="0" applyFont="1" applyFill="1" applyBorder="1" applyAlignment="1">
      <alignment horizontal="center" vertical="top"/>
    </xf>
    <xf numFmtId="0" fontId="3" fillId="12" borderId="35" xfId="0" applyFont="1" applyFill="1" applyBorder="1" applyAlignment="1">
      <alignment horizontal="center" vertical="top"/>
    </xf>
    <xf numFmtId="0" fontId="3" fillId="12" borderId="5" xfId="0" applyFont="1" applyFill="1" applyBorder="1" applyAlignment="1">
      <alignment horizontal="center" vertical="top"/>
    </xf>
    <xf numFmtId="0" fontId="3" fillId="12" borderId="2" xfId="0" applyFont="1" applyFill="1" applyBorder="1" applyAlignment="1">
      <alignment horizontal="center" vertical="top"/>
    </xf>
    <xf numFmtId="0" fontId="11" fillId="12" borderId="3" xfId="0" applyFont="1" applyFill="1" applyBorder="1" applyAlignment="1">
      <alignment horizontal="center" vertical="top"/>
    </xf>
    <xf numFmtId="0" fontId="3" fillId="12" borderId="1" xfId="0" applyFont="1" applyFill="1" applyBorder="1" applyAlignment="1">
      <alignment horizontal="center" vertical="top"/>
    </xf>
    <xf numFmtId="0" fontId="2" fillId="12" borderId="5" xfId="0" applyFont="1" applyFill="1" applyBorder="1" applyAlignment="1" applyProtection="1">
      <alignment horizontal="center" vertical="top" wrapText="1"/>
      <protection locked="0"/>
    </xf>
    <xf numFmtId="0" fontId="10" fillId="12" borderId="37" xfId="0" applyFont="1" applyFill="1" applyBorder="1" applyAlignment="1" applyProtection="1">
      <alignment horizontal="center" vertical="top" wrapText="1"/>
      <protection locked="0"/>
    </xf>
    <xf numFmtId="0" fontId="10" fillId="12" borderId="37" xfId="0" applyFont="1" applyFill="1" applyBorder="1" applyAlignment="1" applyProtection="1">
      <alignment horizontal="center" vertical="top"/>
      <protection locked="0"/>
    </xf>
    <xf numFmtId="0" fontId="10" fillId="12" borderId="37" xfId="0" applyFont="1" applyFill="1" applyBorder="1" applyAlignment="1">
      <alignment horizontal="center" vertical="top" wrapText="1"/>
    </xf>
    <xf numFmtId="0" fontId="10" fillId="12" borderId="37" xfId="0" applyFont="1" applyFill="1" applyBorder="1" applyAlignment="1">
      <alignment horizontal="center" vertical="top"/>
    </xf>
    <xf numFmtId="0" fontId="10" fillId="12" borderId="4" xfId="0" applyFont="1" applyFill="1" applyBorder="1" applyAlignment="1">
      <alignment horizontal="center" vertical="top" wrapText="1"/>
    </xf>
    <xf numFmtId="0" fontId="10" fillId="12" borderId="4" xfId="0" applyFont="1" applyFill="1" applyBorder="1" applyAlignment="1">
      <alignment horizontal="center" vertical="top"/>
    </xf>
    <xf numFmtId="0" fontId="10" fillId="12" borderId="34" xfId="0" applyFont="1" applyFill="1" applyBorder="1" applyAlignment="1">
      <alignment horizontal="center" vertical="top" wrapText="1"/>
    </xf>
    <xf numFmtId="0" fontId="10" fillId="12" borderId="34" xfId="0" applyFont="1" applyFill="1" applyBorder="1" applyAlignment="1">
      <alignment horizontal="center" vertical="top"/>
    </xf>
    <xf numFmtId="0" fontId="10" fillId="12" borderId="3" xfId="0" applyFont="1" applyFill="1" applyBorder="1" applyAlignment="1">
      <alignment horizontal="center" vertical="top" wrapText="1"/>
    </xf>
    <xf numFmtId="0" fontId="10" fillId="12" borderId="3" xfId="0" applyFont="1" applyFill="1" applyBorder="1" applyAlignment="1">
      <alignment horizontal="center" vertical="top"/>
    </xf>
    <xf numFmtId="0" fontId="10" fillId="12" borderId="38" xfId="0" applyFont="1" applyFill="1" applyBorder="1" applyAlignment="1">
      <alignment horizontal="center" vertical="top"/>
    </xf>
    <xf numFmtId="0" fontId="10" fillId="12" borderId="30" xfId="0" applyFont="1" applyFill="1" applyBorder="1" applyAlignment="1">
      <alignment horizontal="center" vertical="top" wrapText="1"/>
    </xf>
    <xf numFmtId="0" fontId="10" fillId="12" borderId="35" xfId="0" applyFont="1" applyFill="1" applyBorder="1" applyAlignment="1">
      <alignment horizontal="center" vertical="top" wrapText="1"/>
    </xf>
    <xf numFmtId="0" fontId="10" fillId="12" borderId="39" xfId="0" applyFont="1" applyFill="1" applyBorder="1" applyAlignment="1">
      <alignment horizontal="center" vertical="top" wrapText="1"/>
    </xf>
    <xf numFmtId="0" fontId="10" fillId="12" borderId="33" xfId="0" applyFont="1" applyFill="1" applyBorder="1" applyAlignment="1">
      <alignment horizontal="center" vertical="top" wrapText="1"/>
    </xf>
    <xf numFmtId="0" fontId="10" fillId="12" borderId="1" xfId="0" applyFont="1" applyFill="1" applyBorder="1" applyAlignment="1">
      <alignment horizontal="center" vertical="top" wrapText="1"/>
    </xf>
    <xf numFmtId="0" fontId="10" fillId="12" borderId="1" xfId="0" applyFont="1" applyFill="1" applyBorder="1" applyAlignment="1">
      <alignment horizontal="center" vertical="top"/>
    </xf>
    <xf numFmtId="0" fontId="5" fillId="11" borderId="31" xfId="0" applyFont="1" applyFill="1" applyBorder="1" applyAlignment="1" applyProtection="1">
      <alignment vertical="top" wrapText="1"/>
      <protection locked="0"/>
    </xf>
    <xf numFmtId="2" fontId="3" fillId="0" borderId="2" xfId="0" applyNumberFormat="1" applyFont="1" applyBorder="1" applyAlignment="1">
      <alignment vertical="top" wrapText="1"/>
    </xf>
    <xf numFmtId="0" fontId="3" fillId="12" borderId="32" xfId="0" applyFont="1" applyFill="1" applyBorder="1" applyAlignment="1">
      <alignment horizontal="center" vertical="top" wrapText="1"/>
    </xf>
    <xf numFmtId="2" fontId="3" fillId="0" borderId="34" xfId="0" applyNumberFormat="1" applyFont="1" applyBorder="1" applyAlignment="1">
      <alignment vertical="top" wrapText="1"/>
    </xf>
    <xf numFmtId="0" fontId="10" fillId="3" borderId="35" xfId="0" applyFont="1" applyFill="1" applyBorder="1" applyAlignment="1">
      <alignment vertical="top" wrapText="1"/>
    </xf>
    <xf numFmtId="10" fontId="5" fillId="3" borderId="4" xfId="22" applyNumberFormat="1" applyFont="1" applyFill="1" applyBorder="1" applyAlignment="1" applyProtection="1">
      <alignment horizontal="right" vertical="center"/>
      <protection/>
    </xf>
    <xf numFmtId="0" fontId="2" fillId="12" borderId="2" xfId="0" applyFont="1" applyFill="1" applyBorder="1" applyAlignment="1" applyProtection="1">
      <alignment horizontal="center" vertical="top" wrapText="1"/>
      <protection locked="0"/>
    </xf>
    <xf numFmtId="0" fontId="3" fillId="0" borderId="39" xfId="0" applyFont="1" applyBorder="1" applyAlignment="1" applyProtection="1">
      <alignment horizontal="center" vertical="top" wrapText="1"/>
      <protection locked="0"/>
    </xf>
    <xf numFmtId="0" fontId="10" fillId="12" borderId="31" xfId="0" applyFont="1" applyFill="1" applyBorder="1" applyAlignment="1">
      <alignment horizontal="left" vertical="top" wrapText="1"/>
    </xf>
    <xf numFmtId="11" fontId="11" fillId="12" borderId="1" xfId="0" applyNumberFormat="1" applyFont="1" applyFill="1" applyBorder="1" applyAlignment="1">
      <alignment horizontal="center" vertical="top"/>
    </xf>
    <xf numFmtId="2" fontId="11" fillId="0" borderId="1" xfId="0" applyNumberFormat="1" applyFont="1" applyFill="1" applyBorder="1" applyAlignment="1">
      <alignment vertical="center"/>
    </xf>
    <xf numFmtId="0" fontId="12" fillId="12" borderId="3" xfId="0" applyFont="1" applyFill="1" applyBorder="1" applyAlignment="1">
      <alignment horizontal="center" vertical="top" wrapText="1"/>
    </xf>
    <xf numFmtId="0" fontId="5" fillId="12" borderId="3" xfId="0" applyFont="1" applyFill="1" applyBorder="1" applyAlignment="1">
      <alignment horizontal="center" vertical="top" wrapText="1"/>
    </xf>
    <xf numFmtId="0" fontId="8" fillId="12" borderId="4"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9" fillId="12" borderId="40" xfId="0" applyFont="1" applyFill="1" applyBorder="1" applyAlignment="1">
      <alignment horizontal="center" vertical="center" wrapText="1"/>
    </xf>
    <xf numFmtId="0" fontId="0" fillId="12" borderId="0" xfId="0" applyFont="1" applyFill="1" applyBorder="1" applyAlignment="1">
      <alignment vertical="center"/>
    </xf>
    <xf numFmtId="0" fontId="0" fillId="12" borderId="41" xfId="0" applyFont="1" applyFill="1" applyBorder="1" applyAlignment="1">
      <alignment vertical="center"/>
    </xf>
    <xf numFmtId="0" fontId="0" fillId="12" borderId="42" xfId="0" applyFont="1" applyFill="1" applyBorder="1" applyAlignment="1">
      <alignment vertical="center"/>
    </xf>
    <xf numFmtId="0" fontId="0" fillId="12" borderId="43" xfId="0" applyFont="1" applyFill="1" applyBorder="1" applyAlignment="1">
      <alignment vertical="center"/>
    </xf>
    <xf numFmtId="0" fontId="16" fillId="5" borderId="44" xfId="0" applyFont="1" applyFill="1" applyBorder="1" applyAlignment="1">
      <alignment horizontal="center" vertical="center" wrapText="1"/>
    </xf>
    <xf numFmtId="10" fontId="3" fillId="0" borderId="3" xfId="22" applyNumberFormat="1" applyFont="1" applyFill="1" applyBorder="1" applyAlignment="1" applyProtection="1">
      <alignment vertical="top" wrapText="1"/>
      <protection/>
    </xf>
    <xf numFmtId="0" fontId="4" fillId="12" borderId="45" xfId="0" applyFont="1" applyFill="1" applyBorder="1" applyAlignment="1">
      <alignment horizontal="center" vertical="center" wrapText="1"/>
    </xf>
    <xf numFmtId="0" fontId="4" fillId="12" borderId="46" xfId="0" applyFont="1" applyFill="1" applyBorder="1" applyAlignment="1">
      <alignment horizontal="center" vertical="center" wrapText="1"/>
    </xf>
    <xf numFmtId="0" fontId="4" fillId="12" borderId="47" xfId="0" applyFont="1" applyFill="1" applyBorder="1" applyAlignment="1">
      <alignment horizontal="center" vertical="center" wrapText="1"/>
    </xf>
    <xf numFmtId="11" fontId="3" fillId="2" borderId="3" xfId="0" applyNumberFormat="1" applyFont="1" applyFill="1" applyBorder="1" applyAlignment="1">
      <alignment horizontal="center" vertical="center" wrapText="1"/>
    </xf>
    <xf numFmtId="2" fontId="3" fillId="2" borderId="3" xfId="0" applyNumberFormat="1" applyFont="1" applyFill="1" applyBorder="1" applyAlignment="1">
      <alignment horizontal="right" vertical="center" wrapText="1"/>
    </xf>
    <xf numFmtId="0" fontId="0" fillId="0" borderId="34" xfId="0" applyBorder="1" applyAlignment="1">
      <alignment horizontal="center" vertical="center" wrapText="1"/>
    </xf>
    <xf numFmtId="0" fontId="0" fillId="0" borderId="34" xfId="0" applyFont="1" applyBorder="1" applyAlignment="1">
      <alignment horizontal="center" vertical="center" wrapText="1"/>
    </xf>
    <xf numFmtId="0" fontId="0" fillId="0" borderId="48" xfId="0" applyFont="1" applyBorder="1" applyAlignment="1">
      <alignment horizontal="center" vertical="center" wrapText="1"/>
    </xf>
    <xf numFmtId="49" fontId="7" fillId="12" borderId="34" xfId="0" applyNumberFormat="1" applyFont="1" applyFill="1" applyBorder="1" applyAlignment="1">
      <alignment horizontal="center" vertical="center" wrapText="1"/>
    </xf>
    <xf numFmtId="0" fontId="9" fillId="12" borderId="37" xfId="0" applyFont="1" applyFill="1" applyBorder="1" applyAlignment="1">
      <alignment horizontal="center" vertical="center" wrapText="1"/>
    </xf>
    <xf numFmtId="0" fontId="9" fillId="12" borderId="4" xfId="0" applyFont="1" applyFill="1" applyBorder="1" applyAlignment="1">
      <alignment horizontal="center" vertical="center" wrapText="1"/>
    </xf>
    <xf numFmtId="49" fontId="10" fillId="12" borderId="34" xfId="0" applyNumberFormat="1" applyFont="1" applyFill="1" applyBorder="1" applyAlignment="1">
      <alignment horizontal="center" vertical="center" wrapText="1"/>
    </xf>
    <xf numFmtId="2" fontId="3" fillId="2" borderId="3" xfId="0" applyNumberFormat="1" applyFont="1" applyFill="1" applyBorder="1" applyAlignment="1">
      <alignment horizontal="right" vertical="center"/>
    </xf>
    <xf numFmtId="0" fontId="3" fillId="2" borderId="5" xfId="0" applyFont="1" applyFill="1" applyBorder="1" applyAlignment="1">
      <alignment horizontal="center" vertical="center" wrapText="1"/>
    </xf>
    <xf numFmtId="0" fontId="10" fillId="12" borderId="3" xfId="0" applyFont="1" applyFill="1" applyBorder="1" applyAlignment="1">
      <alignment horizontal="center" vertical="center"/>
    </xf>
    <xf numFmtId="0" fontId="3" fillId="12" borderId="3"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2" borderId="49"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5" fillId="12" borderId="50" xfId="0" applyFont="1" applyFill="1" applyBorder="1" applyAlignment="1">
      <alignment horizontal="center" vertical="top" wrapText="1"/>
    </xf>
    <xf numFmtId="0" fontId="5" fillId="12" borderId="0" xfId="0" applyFont="1" applyFill="1" applyBorder="1" applyAlignment="1">
      <alignment horizontal="center" vertical="top" wrapText="1"/>
    </xf>
    <xf numFmtId="0" fontId="6" fillId="12" borderId="51" xfId="0" applyFont="1" applyFill="1" applyBorder="1" applyAlignment="1">
      <alignment horizontal="center" vertical="center" wrapText="1"/>
    </xf>
    <xf numFmtId="0" fontId="6" fillId="12" borderId="42" xfId="0" applyFont="1" applyFill="1" applyBorder="1" applyAlignment="1">
      <alignment horizontal="center" vertical="center" wrapText="1"/>
    </xf>
    <xf numFmtId="0" fontId="23" fillId="7" borderId="52" xfId="0" applyFont="1" applyFill="1" applyBorder="1" applyAlignment="1">
      <alignment horizontal="center" vertical="center" wrapText="1"/>
    </xf>
    <xf numFmtId="0" fontId="26" fillId="7" borderId="53" xfId="0" applyFont="1" applyFill="1" applyBorder="1" applyAlignment="1">
      <alignment horizontal="left" vertical="center" wrapText="1"/>
    </xf>
    <xf numFmtId="0" fontId="26" fillId="7" borderId="54" xfId="0" applyFont="1" applyFill="1" applyBorder="1" applyAlignment="1">
      <alignment horizontal="left" vertical="center" wrapText="1"/>
    </xf>
    <xf numFmtId="0" fontId="23" fillId="7" borderId="15" xfId="0" applyFont="1" applyFill="1" applyBorder="1" applyAlignment="1">
      <alignment horizontal="center" vertical="center" wrapText="1"/>
    </xf>
    <xf numFmtId="0" fontId="23" fillId="7" borderId="15" xfId="0" applyFont="1" applyFill="1" applyBorder="1" applyAlignment="1">
      <alignment horizontal="center" wrapText="1"/>
    </xf>
    <xf numFmtId="0" fontId="25" fillId="7" borderId="15" xfId="0" applyFont="1" applyFill="1" applyBorder="1" applyAlignment="1">
      <alignment horizontal="center" wrapText="1"/>
    </xf>
    <xf numFmtId="0" fontId="16" fillId="5" borderId="55" xfId="0" applyFont="1" applyFill="1" applyBorder="1" applyAlignment="1">
      <alignment horizontal="center" vertical="center" wrapText="1"/>
    </xf>
    <xf numFmtId="0" fontId="17" fillId="5" borderId="44" xfId="0" applyFont="1" applyFill="1" applyBorder="1" applyAlignment="1">
      <alignment horizontal="center" vertical="center" wrapText="1"/>
    </xf>
    <xf numFmtId="2" fontId="3" fillId="0" borderId="1" xfId="0" applyNumberFormat="1" applyFont="1" applyFill="1" applyBorder="1" applyAlignment="1">
      <alignment vertical="top" wrapText="1"/>
    </xf>
    <xf numFmtId="2" fontId="3" fillId="12" borderId="3" xfId="0" applyNumberFormat="1" applyFont="1" applyFill="1" applyBorder="1" applyAlignment="1">
      <alignment vertical="top"/>
    </xf>
    <xf numFmtId="2" fontId="3" fillId="0" borderId="3" xfId="0" applyNumberFormat="1" applyFont="1" applyFill="1" applyBorder="1" applyAlignment="1">
      <alignment vertical="top" wrapText="1"/>
    </xf>
    <xf numFmtId="10" fontId="3" fillId="0" borderId="3" xfId="0" applyNumberFormat="1" applyFont="1" applyBorder="1" applyAlignment="1">
      <alignment horizontal="center"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Feuil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6B595B"/>
      <rgbColor rgb="009999FF"/>
      <rgbColor rgb="00993366"/>
      <rgbColor rgb="00FFFFCC"/>
      <rgbColor rgb="00CCFFFF"/>
      <rgbColor rgb="00660066"/>
      <rgbColor rgb="00FF8080"/>
      <rgbColor rgb="000066CC"/>
      <rgbColor rgb="00C5DCE0"/>
      <rgbColor rgb="00000080"/>
      <rgbColor rgb="00FF00FF"/>
      <rgbColor rgb="00FFFF00"/>
      <rgbColor rgb="0000FFFF"/>
      <rgbColor rgb="00800080"/>
      <rgbColor rgb="00800000"/>
      <rgbColor rgb="00008080"/>
      <rgbColor rgb="000000FF"/>
      <rgbColor rgb="0000CCFF"/>
      <rgbColor rgb="00CCFFFF"/>
      <rgbColor rgb="00CCFFCC"/>
      <rgbColor rgb="00FFFF99"/>
      <rgbColor rgb="00B1CFD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4</xdr:row>
      <xdr:rowOff>28575</xdr:rowOff>
    </xdr:from>
    <xdr:to>
      <xdr:col>5</xdr:col>
      <xdr:colOff>923925</xdr:colOff>
      <xdr:row>4</xdr:row>
      <xdr:rowOff>171450</xdr:rowOff>
    </xdr:to>
    <xdr:grpSp>
      <xdr:nvGrpSpPr>
        <xdr:cNvPr id="1" name="Group 8"/>
        <xdr:cNvGrpSpPr>
          <a:grpSpLocks/>
        </xdr:cNvGrpSpPr>
      </xdr:nvGrpSpPr>
      <xdr:grpSpPr>
        <a:xfrm>
          <a:off x="6172200" y="733425"/>
          <a:ext cx="295275" cy="142875"/>
          <a:chOff x="10236" y="1151"/>
          <a:chExt cx="491" cy="223"/>
        </a:xfrm>
        <a:solidFill>
          <a:srgbClr val="FFFFFF"/>
        </a:solidFill>
      </xdr:grpSpPr>
      <xdr:pic>
        <xdr:nvPicPr>
          <xdr:cNvPr id="2" name="Picture 2"/>
          <xdr:cNvPicPr preferRelativeResize="1">
            <a:picLocks noChangeAspect="1"/>
          </xdr:cNvPicPr>
        </xdr:nvPicPr>
        <xdr:blipFill>
          <a:blip r:embed="rId1"/>
          <a:stretch>
            <a:fillRect/>
          </a:stretch>
        </xdr:blipFill>
        <xdr:spPr>
          <a:xfrm>
            <a:off x="10236" y="1181"/>
            <a:ext cx="159" cy="175"/>
          </a:xfrm>
          <a:prstGeom prst="rect">
            <a:avLst/>
          </a:prstGeom>
          <a:blipFill>
            <a:blip r:embed=""/>
            <a:srcRect/>
            <a:stretch>
              <a:fillRect/>
            </a:stretch>
          </a:blipFill>
          <a:ln w="9525" cmpd="sng">
            <a:noFill/>
          </a:ln>
        </xdr:spPr>
      </xdr:pic>
      <xdr:pic>
        <xdr:nvPicPr>
          <xdr:cNvPr id="3" name="Picture 3"/>
          <xdr:cNvPicPr preferRelativeResize="1">
            <a:picLocks noChangeAspect="1"/>
          </xdr:cNvPicPr>
        </xdr:nvPicPr>
        <xdr:blipFill>
          <a:blip r:embed="rId2"/>
          <a:stretch>
            <a:fillRect/>
          </a:stretch>
        </xdr:blipFill>
        <xdr:spPr>
          <a:xfrm>
            <a:off x="10477" y="1151"/>
            <a:ext cx="249" cy="223"/>
          </a:xfrm>
          <a:prstGeom prst="rect">
            <a:avLst/>
          </a:prstGeom>
          <a:blipFill>
            <a:blip r:embed=""/>
            <a:srcRect/>
            <a:stretch>
              <a:fillRect/>
            </a:stretch>
          </a:blipFill>
          <a:ln w="9525" cmpd="sng">
            <a:noFill/>
          </a:ln>
        </xdr:spPr>
      </xdr:pic>
    </xdr:grpSp>
    <xdr:clientData/>
  </xdr:twoCellAnchor>
  <xdr:twoCellAnchor>
    <xdr:from>
      <xdr:col>1</xdr:col>
      <xdr:colOff>47625</xdr:colOff>
      <xdr:row>5</xdr:row>
      <xdr:rowOff>38100</xdr:rowOff>
    </xdr:from>
    <xdr:to>
      <xdr:col>1</xdr:col>
      <xdr:colOff>152400</xdr:colOff>
      <xdr:row>5</xdr:row>
      <xdr:rowOff>123825</xdr:rowOff>
    </xdr:to>
    <xdr:pic>
      <xdr:nvPicPr>
        <xdr:cNvPr id="4" name="Picture 4"/>
        <xdr:cNvPicPr preferRelativeResize="1">
          <a:picLocks noChangeAspect="1"/>
        </xdr:cNvPicPr>
      </xdr:nvPicPr>
      <xdr:blipFill>
        <a:blip r:embed="rId3"/>
        <a:stretch>
          <a:fillRect/>
        </a:stretch>
      </xdr:blipFill>
      <xdr:spPr>
        <a:xfrm>
          <a:off x="180975" y="952500"/>
          <a:ext cx="104775" cy="85725"/>
        </a:xfrm>
        <a:prstGeom prst="rect">
          <a:avLst/>
        </a:prstGeom>
        <a:blipFill>
          <a:blip r:embed=""/>
          <a:srcRect/>
          <a:stretch>
            <a:fillRect/>
          </a:stretch>
        </a:blipFill>
        <a:ln w="9525" cmpd="sng">
          <a:noFill/>
        </a:ln>
      </xdr:spPr>
    </xdr:pic>
    <xdr:clientData/>
  </xdr:twoCellAnchor>
  <xdr:twoCellAnchor>
    <xdr:from>
      <xdr:col>8</xdr:col>
      <xdr:colOff>695325</xdr:colOff>
      <xdr:row>4</xdr:row>
      <xdr:rowOff>114300</xdr:rowOff>
    </xdr:from>
    <xdr:to>
      <xdr:col>8</xdr:col>
      <xdr:colOff>838200</xdr:colOff>
      <xdr:row>4</xdr:row>
      <xdr:rowOff>209550</xdr:rowOff>
    </xdr:to>
    <xdr:pic>
      <xdr:nvPicPr>
        <xdr:cNvPr id="5" name="Picture 6"/>
        <xdr:cNvPicPr preferRelativeResize="1">
          <a:picLocks noChangeAspect="1"/>
        </xdr:cNvPicPr>
      </xdr:nvPicPr>
      <xdr:blipFill>
        <a:blip r:embed="rId4"/>
        <a:stretch>
          <a:fillRect/>
        </a:stretch>
      </xdr:blipFill>
      <xdr:spPr>
        <a:xfrm>
          <a:off x="10277475" y="819150"/>
          <a:ext cx="142875" cy="95250"/>
        </a:xfrm>
        <a:prstGeom prst="rect">
          <a:avLst/>
        </a:prstGeom>
        <a:blipFill>
          <a:blip r:embed=""/>
          <a:srcRect/>
          <a:stretch>
            <a:fillRect/>
          </a:stretch>
        </a:blipFill>
        <a:ln w="9525" cmpd="sng">
          <a:noFill/>
        </a:ln>
      </xdr:spPr>
    </xdr:pic>
    <xdr:clientData/>
  </xdr:twoCellAnchor>
  <xdr:twoCellAnchor>
    <xdr:from>
      <xdr:col>12</xdr:col>
      <xdr:colOff>857250</xdr:colOff>
      <xdr:row>4</xdr:row>
      <xdr:rowOff>95250</xdr:rowOff>
    </xdr:from>
    <xdr:to>
      <xdr:col>12</xdr:col>
      <xdr:colOff>1000125</xdr:colOff>
      <xdr:row>4</xdr:row>
      <xdr:rowOff>190500</xdr:rowOff>
    </xdr:to>
    <xdr:pic>
      <xdr:nvPicPr>
        <xdr:cNvPr id="6" name="Picture 7"/>
        <xdr:cNvPicPr preferRelativeResize="1">
          <a:picLocks noChangeAspect="1"/>
        </xdr:cNvPicPr>
      </xdr:nvPicPr>
      <xdr:blipFill>
        <a:blip r:embed="rId5"/>
        <a:stretch>
          <a:fillRect/>
        </a:stretch>
      </xdr:blipFill>
      <xdr:spPr>
        <a:xfrm>
          <a:off x="13973175" y="800100"/>
          <a:ext cx="142875" cy="95250"/>
        </a:xfrm>
        <a:prstGeom prst="rect">
          <a:avLst/>
        </a:prstGeom>
        <a:blipFill>
          <a:blip r:embed=""/>
          <a:srcRect/>
          <a:stretch>
            <a:fillRect/>
          </a:stretch>
        </a:blipFill>
        <a:ln w="9525" cmpd="sng">
          <a:noFill/>
        </a:ln>
      </xdr:spPr>
    </xdr:pic>
    <xdr:clientData/>
  </xdr:twoCellAnchor>
  <xdr:twoCellAnchor>
    <xdr:from>
      <xdr:col>10</xdr:col>
      <xdr:colOff>885825</xdr:colOff>
      <xdr:row>14</xdr:row>
      <xdr:rowOff>28575</xdr:rowOff>
    </xdr:from>
    <xdr:to>
      <xdr:col>10</xdr:col>
      <xdr:colOff>1038225</xdr:colOff>
      <xdr:row>14</xdr:row>
      <xdr:rowOff>180975</xdr:rowOff>
    </xdr:to>
    <xdr:pic>
      <xdr:nvPicPr>
        <xdr:cNvPr id="7" name="Picture 13"/>
        <xdr:cNvPicPr preferRelativeResize="1">
          <a:picLocks noChangeAspect="1"/>
        </xdr:cNvPicPr>
      </xdr:nvPicPr>
      <xdr:blipFill>
        <a:blip r:embed="rId2"/>
        <a:stretch>
          <a:fillRect/>
        </a:stretch>
      </xdr:blipFill>
      <xdr:spPr>
        <a:xfrm>
          <a:off x="12001500" y="2400300"/>
          <a:ext cx="152400" cy="152400"/>
        </a:xfrm>
        <a:prstGeom prst="rect">
          <a:avLst/>
        </a:prstGeom>
        <a:blipFill>
          <a:blip r:embed=""/>
          <a:srcRect/>
          <a:stretch>
            <a:fillRect/>
          </a:stretch>
        </a:blipFill>
        <a:ln w="9525" cmpd="sng">
          <a:noFill/>
        </a:ln>
      </xdr:spPr>
    </xdr:pic>
    <xdr:clientData/>
  </xdr:twoCellAnchor>
  <xdr:twoCellAnchor>
    <xdr:from>
      <xdr:col>3</xdr:col>
      <xdr:colOff>95250</xdr:colOff>
      <xdr:row>23</xdr:row>
      <xdr:rowOff>219075</xdr:rowOff>
    </xdr:from>
    <xdr:to>
      <xdr:col>3</xdr:col>
      <xdr:colOff>247650</xdr:colOff>
      <xdr:row>23</xdr:row>
      <xdr:rowOff>371475</xdr:rowOff>
    </xdr:to>
    <xdr:pic>
      <xdr:nvPicPr>
        <xdr:cNvPr id="8" name="Picture 21"/>
        <xdr:cNvPicPr preferRelativeResize="1">
          <a:picLocks noChangeAspect="1"/>
        </xdr:cNvPicPr>
      </xdr:nvPicPr>
      <xdr:blipFill>
        <a:blip r:embed="rId2"/>
        <a:stretch>
          <a:fillRect/>
        </a:stretch>
      </xdr:blipFill>
      <xdr:spPr>
        <a:xfrm>
          <a:off x="2609850" y="3990975"/>
          <a:ext cx="152400" cy="152400"/>
        </a:xfrm>
        <a:prstGeom prst="rect">
          <a:avLst/>
        </a:prstGeom>
        <a:blipFill>
          <a:blip r:embed=""/>
          <a:srcRect/>
          <a:stretch>
            <a:fillRect/>
          </a:stretch>
        </a:blipFill>
        <a:ln w="9525" cmpd="sng">
          <a:noFill/>
        </a:ln>
      </xdr:spPr>
    </xdr:pic>
    <xdr:clientData/>
  </xdr:twoCellAnchor>
  <xdr:twoCellAnchor>
    <xdr:from>
      <xdr:col>3</xdr:col>
      <xdr:colOff>2447925</xdr:colOff>
      <xdr:row>18</xdr:row>
      <xdr:rowOff>219075</xdr:rowOff>
    </xdr:from>
    <xdr:to>
      <xdr:col>3</xdr:col>
      <xdr:colOff>2600325</xdr:colOff>
      <xdr:row>18</xdr:row>
      <xdr:rowOff>371475</xdr:rowOff>
    </xdr:to>
    <xdr:pic>
      <xdr:nvPicPr>
        <xdr:cNvPr id="9" name="Picture 26"/>
        <xdr:cNvPicPr preferRelativeResize="1">
          <a:picLocks noChangeAspect="1"/>
        </xdr:cNvPicPr>
      </xdr:nvPicPr>
      <xdr:blipFill>
        <a:blip r:embed="rId2"/>
        <a:stretch>
          <a:fillRect/>
        </a:stretch>
      </xdr:blipFill>
      <xdr:spPr>
        <a:xfrm>
          <a:off x="4962525" y="3105150"/>
          <a:ext cx="152400" cy="152400"/>
        </a:xfrm>
        <a:prstGeom prst="rect">
          <a:avLst/>
        </a:prstGeom>
        <a:blipFill>
          <a:blip r:embed=""/>
          <a:srcRect/>
          <a:stretch>
            <a:fillRect/>
          </a:stretch>
        </a:blipFill>
        <a:ln w="9525" cmpd="sng">
          <a:noFill/>
        </a:ln>
      </xdr:spPr>
    </xdr:pic>
    <xdr:clientData/>
  </xdr:twoCellAnchor>
  <xdr:twoCellAnchor>
    <xdr:from>
      <xdr:col>12</xdr:col>
      <xdr:colOff>133350</xdr:colOff>
      <xdr:row>31</xdr:row>
      <xdr:rowOff>95250</xdr:rowOff>
    </xdr:from>
    <xdr:to>
      <xdr:col>12</xdr:col>
      <xdr:colOff>285750</xdr:colOff>
      <xdr:row>31</xdr:row>
      <xdr:rowOff>247650</xdr:rowOff>
    </xdr:to>
    <xdr:pic>
      <xdr:nvPicPr>
        <xdr:cNvPr id="10" name="Picture 30"/>
        <xdr:cNvPicPr preferRelativeResize="1">
          <a:picLocks noChangeAspect="1"/>
        </xdr:cNvPicPr>
      </xdr:nvPicPr>
      <xdr:blipFill>
        <a:blip r:embed="rId2"/>
        <a:stretch>
          <a:fillRect/>
        </a:stretch>
      </xdr:blipFill>
      <xdr:spPr>
        <a:xfrm>
          <a:off x="13249275" y="5114925"/>
          <a:ext cx="152400" cy="152400"/>
        </a:xfrm>
        <a:prstGeom prst="rect">
          <a:avLst/>
        </a:prstGeom>
        <a:blipFill>
          <a:blip r:embed=""/>
          <a:srcRect/>
          <a:stretch>
            <a:fillRect/>
          </a:stretch>
        </a:blipFill>
        <a:ln w="9525" cmpd="sng">
          <a:noFill/>
        </a:ln>
      </xdr:spPr>
    </xdr:pic>
    <xdr:clientData/>
  </xdr:twoCellAnchor>
  <xdr:twoCellAnchor>
    <xdr:from>
      <xdr:col>7</xdr:col>
      <xdr:colOff>904875</xdr:colOff>
      <xdr:row>35</xdr:row>
      <xdr:rowOff>38100</xdr:rowOff>
    </xdr:from>
    <xdr:to>
      <xdr:col>7</xdr:col>
      <xdr:colOff>1076325</xdr:colOff>
      <xdr:row>35</xdr:row>
      <xdr:rowOff>190500</xdr:rowOff>
    </xdr:to>
    <xdr:pic>
      <xdr:nvPicPr>
        <xdr:cNvPr id="11" name="Picture 31"/>
        <xdr:cNvPicPr preferRelativeResize="1">
          <a:picLocks noChangeAspect="1"/>
        </xdr:cNvPicPr>
      </xdr:nvPicPr>
      <xdr:blipFill>
        <a:blip r:embed="rId2"/>
        <a:stretch>
          <a:fillRect/>
        </a:stretch>
      </xdr:blipFill>
      <xdr:spPr>
        <a:xfrm>
          <a:off x="7820025" y="5724525"/>
          <a:ext cx="171450" cy="152400"/>
        </a:xfrm>
        <a:prstGeom prst="rect">
          <a:avLst/>
        </a:prstGeom>
        <a:blipFill>
          <a:blip r:embed=""/>
          <a:srcRect/>
          <a:stretch>
            <a:fillRect/>
          </a:stretch>
        </a:blipFill>
        <a:ln w="9525" cmpd="sng">
          <a:noFill/>
        </a:ln>
      </xdr:spPr>
    </xdr:pic>
    <xdr:clientData/>
  </xdr:twoCellAnchor>
  <xdr:twoCellAnchor>
    <xdr:from>
      <xdr:col>8</xdr:col>
      <xdr:colOff>76200</xdr:colOff>
      <xdr:row>54</xdr:row>
      <xdr:rowOff>38100</xdr:rowOff>
    </xdr:from>
    <xdr:to>
      <xdr:col>8</xdr:col>
      <xdr:colOff>228600</xdr:colOff>
      <xdr:row>54</xdr:row>
      <xdr:rowOff>190500</xdr:rowOff>
    </xdr:to>
    <xdr:pic>
      <xdr:nvPicPr>
        <xdr:cNvPr id="12" name="Picture 40"/>
        <xdr:cNvPicPr preferRelativeResize="1">
          <a:picLocks noChangeAspect="1"/>
        </xdr:cNvPicPr>
      </xdr:nvPicPr>
      <xdr:blipFill>
        <a:blip r:embed="rId2"/>
        <a:stretch>
          <a:fillRect/>
        </a:stretch>
      </xdr:blipFill>
      <xdr:spPr>
        <a:xfrm>
          <a:off x="9658350" y="8124825"/>
          <a:ext cx="152400" cy="152400"/>
        </a:xfrm>
        <a:prstGeom prst="rect">
          <a:avLst/>
        </a:prstGeom>
        <a:blipFill>
          <a:blip r:embed=""/>
          <a:srcRect/>
          <a:stretch>
            <a:fillRect/>
          </a:stretch>
        </a:blipFill>
        <a:ln w="9525" cmpd="sng">
          <a:noFill/>
        </a:ln>
      </xdr:spPr>
    </xdr:pic>
    <xdr:clientData/>
  </xdr:twoCellAnchor>
  <xdr:twoCellAnchor>
    <xdr:from>
      <xdr:col>7</xdr:col>
      <xdr:colOff>2305050</xdr:colOff>
      <xdr:row>27</xdr:row>
      <xdr:rowOff>38100</xdr:rowOff>
    </xdr:from>
    <xdr:to>
      <xdr:col>7</xdr:col>
      <xdr:colOff>2476500</xdr:colOff>
      <xdr:row>27</xdr:row>
      <xdr:rowOff>190500</xdr:rowOff>
    </xdr:to>
    <xdr:pic>
      <xdr:nvPicPr>
        <xdr:cNvPr id="13" name="Picture 41"/>
        <xdr:cNvPicPr preferRelativeResize="1">
          <a:picLocks noChangeAspect="1"/>
        </xdr:cNvPicPr>
      </xdr:nvPicPr>
      <xdr:blipFill>
        <a:blip r:embed="rId2"/>
        <a:stretch>
          <a:fillRect/>
        </a:stretch>
      </xdr:blipFill>
      <xdr:spPr>
        <a:xfrm>
          <a:off x="9220200" y="4543425"/>
          <a:ext cx="171450" cy="152400"/>
        </a:xfrm>
        <a:prstGeom prst="rect">
          <a:avLst/>
        </a:prstGeom>
        <a:blipFill>
          <a:blip r:embed=""/>
          <a:srcRect/>
          <a:stretch>
            <a:fillRect/>
          </a:stretch>
        </a:blipFill>
        <a:ln w="9525" cmpd="sng">
          <a:noFill/>
        </a:ln>
      </xdr:spPr>
    </xdr:pic>
    <xdr:clientData/>
  </xdr:twoCellAnchor>
  <xdr:twoCellAnchor>
    <xdr:from>
      <xdr:col>7</xdr:col>
      <xdr:colOff>2457450</xdr:colOff>
      <xdr:row>42</xdr:row>
      <xdr:rowOff>19050</xdr:rowOff>
    </xdr:from>
    <xdr:to>
      <xdr:col>7</xdr:col>
      <xdr:colOff>2628900</xdr:colOff>
      <xdr:row>43</xdr:row>
      <xdr:rowOff>9525</xdr:rowOff>
    </xdr:to>
    <xdr:pic>
      <xdr:nvPicPr>
        <xdr:cNvPr id="14" name="Picture 44"/>
        <xdr:cNvPicPr preferRelativeResize="1">
          <a:picLocks noChangeAspect="1"/>
        </xdr:cNvPicPr>
      </xdr:nvPicPr>
      <xdr:blipFill>
        <a:blip r:embed="rId2"/>
        <a:stretch>
          <a:fillRect/>
        </a:stretch>
      </xdr:blipFill>
      <xdr:spPr>
        <a:xfrm>
          <a:off x="9372600" y="6610350"/>
          <a:ext cx="171450" cy="152400"/>
        </a:xfrm>
        <a:prstGeom prst="rect">
          <a:avLst/>
        </a:prstGeom>
        <a:blipFill>
          <a:blip r:embed=""/>
          <a:srcRect/>
          <a:stretch>
            <a:fillRect/>
          </a:stretch>
        </a:blipFill>
        <a:ln w="9525" cmpd="sng">
          <a:noFill/>
        </a:ln>
      </xdr:spPr>
    </xdr:pic>
    <xdr:clientData/>
  </xdr:twoCellAnchor>
  <xdr:twoCellAnchor>
    <xdr:from>
      <xdr:col>7</xdr:col>
      <xdr:colOff>714375</xdr:colOff>
      <xdr:row>62</xdr:row>
      <xdr:rowOff>47625</xdr:rowOff>
    </xdr:from>
    <xdr:to>
      <xdr:col>7</xdr:col>
      <xdr:colOff>885825</xdr:colOff>
      <xdr:row>62</xdr:row>
      <xdr:rowOff>200025</xdr:rowOff>
    </xdr:to>
    <xdr:pic>
      <xdr:nvPicPr>
        <xdr:cNvPr id="15" name="Picture 45"/>
        <xdr:cNvPicPr preferRelativeResize="1">
          <a:picLocks noChangeAspect="1"/>
        </xdr:cNvPicPr>
      </xdr:nvPicPr>
      <xdr:blipFill>
        <a:blip r:embed="rId2"/>
        <a:stretch>
          <a:fillRect/>
        </a:stretch>
      </xdr:blipFill>
      <xdr:spPr>
        <a:xfrm>
          <a:off x="7629525" y="9163050"/>
          <a:ext cx="171450" cy="152400"/>
        </a:xfrm>
        <a:prstGeom prst="rect">
          <a:avLst/>
        </a:prstGeom>
        <a:blipFill>
          <a:blip r:embed=""/>
          <a:srcRect/>
          <a:stretch>
            <a:fillRect/>
          </a:stretch>
        </a:blipFill>
        <a:ln w="9525" cmpd="sng">
          <a:noFill/>
        </a:ln>
      </xdr:spPr>
    </xdr:pic>
    <xdr:clientData/>
  </xdr:twoCellAnchor>
  <xdr:twoCellAnchor>
    <xdr:from>
      <xdr:col>7</xdr:col>
      <xdr:colOff>971550</xdr:colOff>
      <xdr:row>58</xdr:row>
      <xdr:rowOff>47625</xdr:rowOff>
    </xdr:from>
    <xdr:to>
      <xdr:col>7</xdr:col>
      <xdr:colOff>1143000</xdr:colOff>
      <xdr:row>58</xdr:row>
      <xdr:rowOff>200025</xdr:rowOff>
    </xdr:to>
    <xdr:pic>
      <xdr:nvPicPr>
        <xdr:cNvPr id="16" name="Picture 47"/>
        <xdr:cNvPicPr preferRelativeResize="1">
          <a:picLocks noChangeAspect="1"/>
        </xdr:cNvPicPr>
      </xdr:nvPicPr>
      <xdr:blipFill>
        <a:blip r:embed="rId2"/>
        <a:stretch>
          <a:fillRect/>
        </a:stretch>
      </xdr:blipFill>
      <xdr:spPr>
        <a:xfrm>
          <a:off x="7886700" y="8648700"/>
          <a:ext cx="171450" cy="152400"/>
        </a:xfrm>
        <a:prstGeom prst="rect">
          <a:avLst/>
        </a:prstGeom>
        <a:blipFill>
          <a:blip r:embed=""/>
          <a:srcRect/>
          <a:stretch>
            <a:fillRect/>
          </a:stretch>
        </a:blipFill>
        <a:ln w="9525" cmpd="sng">
          <a:noFill/>
        </a:ln>
      </xdr:spPr>
    </xdr:pic>
    <xdr:clientData/>
  </xdr:twoCellAnchor>
  <xdr:twoCellAnchor>
    <xdr:from>
      <xdr:col>8</xdr:col>
      <xdr:colOff>914400</xdr:colOff>
      <xdr:row>66</xdr:row>
      <xdr:rowOff>28575</xdr:rowOff>
    </xdr:from>
    <xdr:to>
      <xdr:col>8</xdr:col>
      <xdr:colOff>1066800</xdr:colOff>
      <xdr:row>66</xdr:row>
      <xdr:rowOff>180975</xdr:rowOff>
    </xdr:to>
    <xdr:pic>
      <xdr:nvPicPr>
        <xdr:cNvPr id="17" name="Picture 50"/>
        <xdr:cNvPicPr preferRelativeResize="1">
          <a:picLocks noChangeAspect="1"/>
        </xdr:cNvPicPr>
      </xdr:nvPicPr>
      <xdr:blipFill>
        <a:blip r:embed="rId2"/>
        <a:stretch>
          <a:fillRect/>
        </a:stretch>
      </xdr:blipFill>
      <xdr:spPr>
        <a:xfrm>
          <a:off x="10496550" y="9658350"/>
          <a:ext cx="152400" cy="152400"/>
        </a:xfrm>
        <a:prstGeom prst="rect">
          <a:avLst/>
        </a:prstGeom>
        <a:blipFill>
          <a:blip r:embed=""/>
          <a:srcRect/>
          <a:stretch>
            <a:fillRect/>
          </a:stretch>
        </a:blipFill>
        <a:ln w="9525" cmpd="sng">
          <a:noFill/>
        </a:ln>
      </xdr:spPr>
    </xdr:pic>
    <xdr:clientData/>
  </xdr:twoCellAnchor>
  <xdr:twoCellAnchor>
    <xdr:from>
      <xdr:col>7</xdr:col>
      <xdr:colOff>438150</xdr:colOff>
      <xdr:row>70</xdr:row>
      <xdr:rowOff>19050</xdr:rowOff>
    </xdr:from>
    <xdr:to>
      <xdr:col>7</xdr:col>
      <xdr:colOff>609600</xdr:colOff>
      <xdr:row>70</xdr:row>
      <xdr:rowOff>171450</xdr:rowOff>
    </xdr:to>
    <xdr:pic>
      <xdr:nvPicPr>
        <xdr:cNvPr id="18" name="Picture 51"/>
        <xdr:cNvPicPr preferRelativeResize="1">
          <a:picLocks noChangeAspect="1"/>
        </xdr:cNvPicPr>
      </xdr:nvPicPr>
      <xdr:blipFill>
        <a:blip r:embed="rId2"/>
        <a:stretch>
          <a:fillRect/>
        </a:stretch>
      </xdr:blipFill>
      <xdr:spPr>
        <a:xfrm>
          <a:off x="7353300" y="10163175"/>
          <a:ext cx="171450" cy="152400"/>
        </a:xfrm>
        <a:prstGeom prst="rect">
          <a:avLst/>
        </a:prstGeom>
        <a:blipFill>
          <a:blip r:embed=""/>
          <a:srcRect/>
          <a:stretch>
            <a:fillRect/>
          </a:stretch>
        </a:blipFill>
        <a:ln w="9525" cmpd="sng">
          <a:noFill/>
        </a:ln>
      </xdr:spPr>
    </xdr:pic>
    <xdr:clientData/>
  </xdr:twoCellAnchor>
  <xdr:twoCellAnchor>
    <xdr:from>
      <xdr:col>12</xdr:col>
      <xdr:colOff>1162050</xdr:colOff>
      <xdr:row>46</xdr:row>
      <xdr:rowOff>28575</xdr:rowOff>
    </xdr:from>
    <xdr:to>
      <xdr:col>12</xdr:col>
      <xdr:colOff>1314450</xdr:colOff>
      <xdr:row>46</xdr:row>
      <xdr:rowOff>180975</xdr:rowOff>
    </xdr:to>
    <xdr:pic>
      <xdr:nvPicPr>
        <xdr:cNvPr id="19" name="Picture 52"/>
        <xdr:cNvPicPr preferRelativeResize="1">
          <a:picLocks noChangeAspect="1"/>
        </xdr:cNvPicPr>
      </xdr:nvPicPr>
      <xdr:blipFill>
        <a:blip r:embed="rId2"/>
        <a:stretch>
          <a:fillRect/>
        </a:stretch>
      </xdr:blipFill>
      <xdr:spPr>
        <a:xfrm>
          <a:off x="14277975" y="7086600"/>
          <a:ext cx="152400" cy="152400"/>
        </a:xfrm>
        <a:prstGeom prst="rect">
          <a:avLst/>
        </a:prstGeom>
        <a:blipFill>
          <a:blip r:embed=""/>
          <a:srcRect/>
          <a:stretch>
            <a:fillRect/>
          </a:stretch>
        </a:blipFill>
        <a:ln w="9525" cmpd="sng">
          <a:noFill/>
        </a:ln>
      </xdr:spPr>
    </xdr:pic>
    <xdr:clientData/>
  </xdr:twoCellAnchor>
  <xdr:twoCellAnchor>
    <xdr:from>
      <xdr:col>1</xdr:col>
      <xdr:colOff>47625</xdr:colOff>
      <xdr:row>24</xdr:row>
      <xdr:rowOff>66675</xdr:rowOff>
    </xdr:from>
    <xdr:to>
      <xdr:col>1</xdr:col>
      <xdr:colOff>152400</xdr:colOff>
      <xdr:row>24</xdr:row>
      <xdr:rowOff>190500</xdr:rowOff>
    </xdr:to>
    <xdr:pic>
      <xdr:nvPicPr>
        <xdr:cNvPr id="20" name="Picture 54"/>
        <xdr:cNvPicPr preferRelativeResize="1">
          <a:picLocks noChangeAspect="1"/>
        </xdr:cNvPicPr>
      </xdr:nvPicPr>
      <xdr:blipFill>
        <a:blip r:embed="rId3"/>
        <a:stretch>
          <a:fillRect/>
        </a:stretch>
      </xdr:blipFill>
      <xdr:spPr>
        <a:xfrm>
          <a:off x="180975" y="4267200"/>
          <a:ext cx="104775" cy="123825"/>
        </a:xfrm>
        <a:prstGeom prst="rect">
          <a:avLst/>
        </a:prstGeom>
        <a:blipFill>
          <a:blip r:embed=""/>
          <a:srcRect/>
          <a:stretch>
            <a:fillRect/>
          </a:stretch>
        </a:blipFill>
        <a:ln w="9525" cmpd="sng">
          <a:noFill/>
        </a:ln>
      </xdr:spPr>
    </xdr:pic>
    <xdr:clientData/>
  </xdr:twoCellAnchor>
  <xdr:twoCellAnchor>
    <xdr:from>
      <xdr:col>3</xdr:col>
      <xdr:colOff>2095500</xdr:colOff>
      <xdr:row>50</xdr:row>
      <xdr:rowOff>47625</xdr:rowOff>
    </xdr:from>
    <xdr:to>
      <xdr:col>3</xdr:col>
      <xdr:colOff>2247900</xdr:colOff>
      <xdr:row>50</xdr:row>
      <xdr:rowOff>200025</xdr:rowOff>
    </xdr:to>
    <xdr:pic>
      <xdr:nvPicPr>
        <xdr:cNvPr id="21" name="Picture 55"/>
        <xdr:cNvPicPr preferRelativeResize="1">
          <a:picLocks noChangeAspect="1"/>
        </xdr:cNvPicPr>
      </xdr:nvPicPr>
      <xdr:blipFill>
        <a:blip r:embed="rId2"/>
        <a:stretch>
          <a:fillRect/>
        </a:stretch>
      </xdr:blipFill>
      <xdr:spPr>
        <a:xfrm>
          <a:off x="4610100" y="7620000"/>
          <a:ext cx="152400" cy="152400"/>
        </a:xfrm>
        <a:prstGeom prst="rect">
          <a:avLst/>
        </a:prstGeom>
        <a:blipFill>
          <a:blip r:embed=""/>
          <a:srcRect/>
          <a:stretch>
            <a:fillRect/>
          </a:stretch>
        </a:blipFill>
        <a:ln w="9525" cmpd="sng">
          <a:noFill/>
        </a:ln>
      </xdr:spPr>
    </xdr:pic>
    <xdr:clientData/>
  </xdr:twoCellAnchor>
  <xdr:twoCellAnchor>
    <xdr:from>
      <xdr:col>1</xdr:col>
      <xdr:colOff>47625</xdr:colOff>
      <xdr:row>15</xdr:row>
      <xdr:rowOff>114300</xdr:rowOff>
    </xdr:from>
    <xdr:to>
      <xdr:col>1</xdr:col>
      <xdr:colOff>152400</xdr:colOff>
      <xdr:row>16</xdr:row>
      <xdr:rowOff>9525</xdr:rowOff>
    </xdr:to>
    <xdr:pic>
      <xdr:nvPicPr>
        <xdr:cNvPr id="22" name="Picture 56"/>
        <xdr:cNvPicPr preferRelativeResize="1">
          <a:picLocks noChangeAspect="1"/>
        </xdr:cNvPicPr>
      </xdr:nvPicPr>
      <xdr:blipFill>
        <a:blip r:embed="rId3"/>
        <a:stretch>
          <a:fillRect/>
        </a:stretch>
      </xdr:blipFill>
      <xdr:spPr>
        <a:xfrm>
          <a:off x="180975" y="2695575"/>
          <a:ext cx="104775" cy="85725"/>
        </a:xfrm>
        <a:prstGeom prst="rect">
          <a:avLst/>
        </a:prstGeom>
        <a:blipFill>
          <a:blip r:embed=""/>
          <a:srcRect/>
          <a:stretch>
            <a:fillRect/>
          </a:stretch>
        </a:blipFill>
        <a:ln w="9525" cmpd="sng">
          <a:noFill/>
        </a:ln>
      </xdr:spPr>
    </xdr:pic>
    <xdr:clientData/>
  </xdr:twoCellAnchor>
  <xdr:twoCellAnchor>
    <xdr:from>
      <xdr:col>1</xdr:col>
      <xdr:colOff>66675</xdr:colOff>
      <xdr:row>19</xdr:row>
      <xdr:rowOff>104775</xdr:rowOff>
    </xdr:from>
    <xdr:to>
      <xdr:col>1</xdr:col>
      <xdr:colOff>171450</xdr:colOff>
      <xdr:row>19</xdr:row>
      <xdr:rowOff>190500</xdr:rowOff>
    </xdr:to>
    <xdr:pic>
      <xdr:nvPicPr>
        <xdr:cNvPr id="23" name="Picture 57"/>
        <xdr:cNvPicPr preferRelativeResize="1">
          <a:picLocks noChangeAspect="1"/>
        </xdr:cNvPicPr>
      </xdr:nvPicPr>
      <xdr:blipFill>
        <a:blip r:embed="rId3"/>
        <a:stretch>
          <a:fillRect/>
        </a:stretch>
      </xdr:blipFill>
      <xdr:spPr>
        <a:xfrm>
          <a:off x="200025" y="3381375"/>
          <a:ext cx="104775" cy="85725"/>
        </a:xfrm>
        <a:prstGeom prst="rect">
          <a:avLst/>
        </a:prstGeom>
        <a:blipFill>
          <a:blip r:embed=""/>
          <a:srcRect/>
          <a:stretch>
            <a:fillRect/>
          </a:stretch>
        </a:blipFill>
        <a:ln w="9525" cmpd="sng">
          <a:noFill/>
        </a:ln>
      </xdr:spPr>
    </xdr:pic>
    <xdr:clientData/>
  </xdr:twoCellAnchor>
  <xdr:twoCellAnchor>
    <xdr:from>
      <xdr:col>1</xdr:col>
      <xdr:colOff>57150</xdr:colOff>
      <xdr:row>28</xdr:row>
      <xdr:rowOff>85725</xdr:rowOff>
    </xdr:from>
    <xdr:to>
      <xdr:col>1</xdr:col>
      <xdr:colOff>161925</xdr:colOff>
      <xdr:row>28</xdr:row>
      <xdr:rowOff>171450</xdr:rowOff>
    </xdr:to>
    <xdr:pic>
      <xdr:nvPicPr>
        <xdr:cNvPr id="24" name="Picture 58"/>
        <xdr:cNvPicPr preferRelativeResize="1">
          <a:picLocks noChangeAspect="1"/>
        </xdr:cNvPicPr>
      </xdr:nvPicPr>
      <xdr:blipFill>
        <a:blip r:embed="rId3"/>
        <a:stretch>
          <a:fillRect/>
        </a:stretch>
      </xdr:blipFill>
      <xdr:spPr>
        <a:xfrm>
          <a:off x="190500" y="4800600"/>
          <a:ext cx="104775" cy="85725"/>
        </a:xfrm>
        <a:prstGeom prst="rect">
          <a:avLst/>
        </a:prstGeom>
        <a:blipFill>
          <a:blip r:embed=""/>
          <a:srcRect/>
          <a:stretch>
            <a:fillRect/>
          </a:stretch>
        </a:blipFill>
        <a:ln w="9525" cmpd="sng">
          <a:noFill/>
        </a:ln>
      </xdr:spPr>
    </xdr:pic>
    <xdr:clientData/>
  </xdr:twoCellAnchor>
  <xdr:twoCellAnchor>
    <xdr:from>
      <xdr:col>1</xdr:col>
      <xdr:colOff>38100</xdr:colOff>
      <xdr:row>32</xdr:row>
      <xdr:rowOff>76200</xdr:rowOff>
    </xdr:from>
    <xdr:to>
      <xdr:col>1</xdr:col>
      <xdr:colOff>142875</xdr:colOff>
      <xdr:row>32</xdr:row>
      <xdr:rowOff>161925</xdr:rowOff>
    </xdr:to>
    <xdr:pic>
      <xdr:nvPicPr>
        <xdr:cNvPr id="25" name="Picture 59"/>
        <xdr:cNvPicPr preferRelativeResize="1">
          <a:picLocks noChangeAspect="1"/>
        </xdr:cNvPicPr>
      </xdr:nvPicPr>
      <xdr:blipFill>
        <a:blip r:embed="rId3"/>
        <a:stretch>
          <a:fillRect/>
        </a:stretch>
      </xdr:blipFill>
      <xdr:spPr>
        <a:xfrm>
          <a:off x="171450" y="5457825"/>
          <a:ext cx="104775" cy="85725"/>
        </a:xfrm>
        <a:prstGeom prst="rect">
          <a:avLst/>
        </a:prstGeom>
        <a:blipFill>
          <a:blip r:embed=""/>
          <a:srcRect/>
          <a:stretch>
            <a:fillRect/>
          </a:stretch>
        </a:blipFill>
        <a:ln w="9525" cmpd="sng">
          <a:noFill/>
        </a:ln>
      </xdr:spPr>
    </xdr:pic>
    <xdr:clientData/>
  </xdr:twoCellAnchor>
  <xdr:twoCellAnchor>
    <xdr:from>
      <xdr:col>1</xdr:col>
      <xdr:colOff>57150</xdr:colOff>
      <xdr:row>36</xdr:row>
      <xdr:rowOff>76200</xdr:rowOff>
    </xdr:from>
    <xdr:to>
      <xdr:col>1</xdr:col>
      <xdr:colOff>161925</xdr:colOff>
      <xdr:row>36</xdr:row>
      <xdr:rowOff>161925</xdr:rowOff>
    </xdr:to>
    <xdr:pic>
      <xdr:nvPicPr>
        <xdr:cNvPr id="26" name="Picture 60"/>
        <xdr:cNvPicPr preferRelativeResize="1">
          <a:picLocks noChangeAspect="1"/>
        </xdr:cNvPicPr>
      </xdr:nvPicPr>
      <xdr:blipFill>
        <a:blip r:embed="rId3"/>
        <a:stretch>
          <a:fillRect/>
        </a:stretch>
      </xdr:blipFill>
      <xdr:spPr>
        <a:xfrm>
          <a:off x="190500" y="5972175"/>
          <a:ext cx="104775" cy="85725"/>
        </a:xfrm>
        <a:prstGeom prst="rect">
          <a:avLst/>
        </a:prstGeom>
        <a:blipFill>
          <a:blip r:embed=""/>
          <a:srcRect/>
          <a:stretch>
            <a:fillRect/>
          </a:stretch>
        </a:blipFill>
        <a:ln w="9525" cmpd="sng">
          <a:noFill/>
        </a:ln>
      </xdr:spPr>
    </xdr:pic>
    <xdr:clientData/>
  </xdr:twoCellAnchor>
  <xdr:twoCellAnchor>
    <xdr:from>
      <xdr:col>1</xdr:col>
      <xdr:colOff>47625</xdr:colOff>
      <xdr:row>47</xdr:row>
      <xdr:rowOff>57150</xdr:rowOff>
    </xdr:from>
    <xdr:to>
      <xdr:col>1</xdr:col>
      <xdr:colOff>152400</xdr:colOff>
      <xdr:row>47</xdr:row>
      <xdr:rowOff>142875</xdr:rowOff>
    </xdr:to>
    <xdr:pic>
      <xdr:nvPicPr>
        <xdr:cNvPr id="27" name="Picture 61"/>
        <xdr:cNvPicPr preferRelativeResize="1">
          <a:picLocks noChangeAspect="1"/>
        </xdr:cNvPicPr>
      </xdr:nvPicPr>
      <xdr:blipFill>
        <a:blip r:embed="rId3"/>
        <a:stretch>
          <a:fillRect/>
        </a:stretch>
      </xdr:blipFill>
      <xdr:spPr>
        <a:xfrm>
          <a:off x="180975" y="7324725"/>
          <a:ext cx="104775" cy="85725"/>
        </a:xfrm>
        <a:prstGeom prst="rect">
          <a:avLst/>
        </a:prstGeom>
        <a:blipFill>
          <a:blip r:embed=""/>
          <a:srcRect/>
          <a:stretch>
            <a:fillRect/>
          </a:stretch>
        </a:blipFill>
        <a:ln w="9525" cmpd="sng">
          <a:noFill/>
        </a:ln>
      </xdr:spPr>
    </xdr:pic>
    <xdr:clientData/>
  </xdr:twoCellAnchor>
  <xdr:twoCellAnchor>
    <xdr:from>
      <xdr:col>1</xdr:col>
      <xdr:colOff>47625</xdr:colOff>
      <xdr:row>43</xdr:row>
      <xdr:rowOff>104775</xdr:rowOff>
    </xdr:from>
    <xdr:to>
      <xdr:col>1</xdr:col>
      <xdr:colOff>152400</xdr:colOff>
      <xdr:row>43</xdr:row>
      <xdr:rowOff>190500</xdr:rowOff>
    </xdr:to>
    <xdr:pic>
      <xdr:nvPicPr>
        <xdr:cNvPr id="28" name="Picture 62"/>
        <xdr:cNvPicPr preferRelativeResize="1">
          <a:picLocks noChangeAspect="1"/>
        </xdr:cNvPicPr>
      </xdr:nvPicPr>
      <xdr:blipFill>
        <a:blip r:embed="rId3"/>
        <a:stretch>
          <a:fillRect/>
        </a:stretch>
      </xdr:blipFill>
      <xdr:spPr>
        <a:xfrm>
          <a:off x="180975" y="6858000"/>
          <a:ext cx="104775" cy="85725"/>
        </a:xfrm>
        <a:prstGeom prst="rect">
          <a:avLst/>
        </a:prstGeom>
        <a:blipFill>
          <a:blip r:embed=""/>
          <a:srcRect/>
          <a:stretch>
            <a:fillRect/>
          </a:stretch>
        </a:blipFill>
        <a:ln w="9525" cmpd="sng">
          <a:noFill/>
        </a:ln>
      </xdr:spPr>
    </xdr:pic>
    <xdr:clientData/>
  </xdr:twoCellAnchor>
  <xdr:twoCellAnchor>
    <xdr:from>
      <xdr:col>1</xdr:col>
      <xdr:colOff>47625</xdr:colOff>
      <xdr:row>51</xdr:row>
      <xdr:rowOff>104775</xdr:rowOff>
    </xdr:from>
    <xdr:to>
      <xdr:col>1</xdr:col>
      <xdr:colOff>152400</xdr:colOff>
      <xdr:row>51</xdr:row>
      <xdr:rowOff>190500</xdr:rowOff>
    </xdr:to>
    <xdr:pic>
      <xdr:nvPicPr>
        <xdr:cNvPr id="29" name="Picture 63"/>
        <xdr:cNvPicPr preferRelativeResize="1">
          <a:picLocks noChangeAspect="1"/>
        </xdr:cNvPicPr>
      </xdr:nvPicPr>
      <xdr:blipFill>
        <a:blip r:embed="rId3"/>
        <a:stretch>
          <a:fillRect/>
        </a:stretch>
      </xdr:blipFill>
      <xdr:spPr>
        <a:xfrm>
          <a:off x="180975" y="7886700"/>
          <a:ext cx="104775" cy="85725"/>
        </a:xfrm>
        <a:prstGeom prst="rect">
          <a:avLst/>
        </a:prstGeom>
        <a:blipFill>
          <a:blip r:embed=""/>
          <a:srcRect/>
          <a:stretch>
            <a:fillRect/>
          </a:stretch>
        </a:blipFill>
        <a:ln w="9525" cmpd="sng">
          <a:noFill/>
        </a:ln>
      </xdr:spPr>
    </xdr:pic>
    <xdr:clientData/>
  </xdr:twoCellAnchor>
  <xdr:twoCellAnchor>
    <xdr:from>
      <xdr:col>1</xdr:col>
      <xdr:colOff>57150</xdr:colOff>
      <xdr:row>55</xdr:row>
      <xdr:rowOff>114300</xdr:rowOff>
    </xdr:from>
    <xdr:to>
      <xdr:col>1</xdr:col>
      <xdr:colOff>161925</xdr:colOff>
      <xdr:row>56</xdr:row>
      <xdr:rowOff>9525</xdr:rowOff>
    </xdr:to>
    <xdr:pic>
      <xdr:nvPicPr>
        <xdr:cNvPr id="30" name="Picture 64"/>
        <xdr:cNvPicPr preferRelativeResize="1">
          <a:picLocks noChangeAspect="1"/>
        </xdr:cNvPicPr>
      </xdr:nvPicPr>
      <xdr:blipFill>
        <a:blip r:embed="rId3"/>
        <a:stretch>
          <a:fillRect/>
        </a:stretch>
      </xdr:blipFill>
      <xdr:spPr>
        <a:xfrm>
          <a:off x="190500" y="8410575"/>
          <a:ext cx="104775" cy="85725"/>
        </a:xfrm>
        <a:prstGeom prst="rect">
          <a:avLst/>
        </a:prstGeom>
        <a:blipFill>
          <a:blip r:embed=""/>
          <a:srcRect/>
          <a:stretch>
            <a:fillRect/>
          </a:stretch>
        </a:blipFill>
        <a:ln w="9525" cmpd="sng">
          <a:noFill/>
        </a:ln>
      </xdr:spPr>
    </xdr:pic>
    <xdr:clientData/>
  </xdr:twoCellAnchor>
  <xdr:twoCellAnchor>
    <xdr:from>
      <xdr:col>1</xdr:col>
      <xdr:colOff>38100</xdr:colOff>
      <xdr:row>59</xdr:row>
      <xdr:rowOff>152400</xdr:rowOff>
    </xdr:from>
    <xdr:to>
      <xdr:col>1</xdr:col>
      <xdr:colOff>142875</xdr:colOff>
      <xdr:row>60</xdr:row>
      <xdr:rowOff>38100</xdr:rowOff>
    </xdr:to>
    <xdr:pic>
      <xdr:nvPicPr>
        <xdr:cNvPr id="31" name="Picture 65"/>
        <xdr:cNvPicPr preferRelativeResize="1">
          <a:picLocks noChangeAspect="1"/>
        </xdr:cNvPicPr>
      </xdr:nvPicPr>
      <xdr:blipFill>
        <a:blip r:embed="rId3"/>
        <a:stretch>
          <a:fillRect/>
        </a:stretch>
      </xdr:blipFill>
      <xdr:spPr>
        <a:xfrm>
          <a:off x="171450" y="8963025"/>
          <a:ext cx="104775" cy="76200"/>
        </a:xfrm>
        <a:prstGeom prst="rect">
          <a:avLst/>
        </a:prstGeom>
        <a:blipFill>
          <a:blip r:embed=""/>
          <a:srcRect/>
          <a:stretch>
            <a:fillRect/>
          </a:stretch>
        </a:blipFill>
        <a:ln w="9525" cmpd="sng">
          <a:noFill/>
        </a:ln>
      </xdr:spPr>
    </xdr:pic>
    <xdr:clientData/>
  </xdr:twoCellAnchor>
  <xdr:twoCellAnchor>
    <xdr:from>
      <xdr:col>1</xdr:col>
      <xdr:colOff>19050</xdr:colOff>
      <xdr:row>63</xdr:row>
      <xdr:rowOff>123825</xdr:rowOff>
    </xdr:from>
    <xdr:to>
      <xdr:col>1</xdr:col>
      <xdr:colOff>123825</xdr:colOff>
      <xdr:row>64</xdr:row>
      <xdr:rowOff>19050</xdr:rowOff>
    </xdr:to>
    <xdr:pic>
      <xdr:nvPicPr>
        <xdr:cNvPr id="32" name="Picture 66"/>
        <xdr:cNvPicPr preferRelativeResize="1">
          <a:picLocks noChangeAspect="1"/>
        </xdr:cNvPicPr>
      </xdr:nvPicPr>
      <xdr:blipFill>
        <a:blip r:embed="rId3"/>
        <a:stretch>
          <a:fillRect/>
        </a:stretch>
      </xdr:blipFill>
      <xdr:spPr>
        <a:xfrm>
          <a:off x="152400" y="9448800"/>
          <a:ext cx="104775" cy="85725"/>
        </a:xfrm>
        <a:prstGeom prst="rect">
          <a:avLst/>
        </a:prstGeom>
        <a:blipFill>
          <a:blip r:embed=""/>
          <a:srcRect/>
          <a:stretch>
            <a:fillRect/>
          </a:stretch>
        </a:blipFill>
        <a:ln w="9525" cmpd="sng">
          <a:noFill/>
        </a:ln>
      </xdr:spPr>
    </xdr:pic>
    <xdr:clientData/>
  </xdr:twoCellAnchor>
  <xdr:twoCellAnchor>
    <xdr:from>
      <xdr:col>1</xdr:col>
      <xdr:colOff>47625</xdr:colOff>
      <xdr:row>67</xdr:row>
      <xdr:rowOff>123825</xdr:rowOff>
    </xdr:from>
    <xdr:to>
      <xdr:col>1</xdr:col>
      <xdr:colOff>152400</xdr:colOff>
      <xdr:row>68</xdr:row>
      <xdr:rowOff>19050</xdr:rowOff>
    </xdr:to>
    <xdr:pic>
      <xdr:nvPicPr>
        <xdr:cNvPr id="33" name="Picture 67"/>
        <xdr:cNvPicPr preferRelativeResize="1">
          <a:picLocks noChangeAspect="1"/>
        </xdr:cNvPicPr>
      </xdr:nvPicPr>
      <xdr:blipFill>
        <a:blip r:embed="rId3"/>
        <a:stretch>
          <a:fillRect/>
        </a:stretch>
      </xdr:blipFill>
      <xdr:spPr>
        <a:xfrm>
          <a:off x="180975" y="9963150"/>
          <a:ext cx="104775" cy="85725"/>
        </a:xfrm>
        <a:prstGeom prst="rect">
          <a:avLst/>
        </a:prstGeom>
        <a:blipFill>
          <a:blip r:embed=""/>
          <a:srcRect/>
          <a:stretch>
            <a:fillRect/>
          </a:stretch>
        </a:blipFill>
        <a:ln w="9525" cmpd="sng">
          <a:noFill/>
        </a:ln>
      </xdr:spPr>
    </xdr:pic>
    <xdr:clientData/>
  </xdr:twoCellAnchor>
  <xdr:twoCellAnchor>
    <xdr:from>
      <xdr:col>1</xdr:col>
      <xdr:colOff>38100</xdr:colOff>
      <xdr:row>71</xdr:row>
      <xdr:rowOff>104775</xdr:rowOff>
    </xdr:from>
    <xdr:to>
      <xdr:col>1</xdr:col>
      <xdr:colOff>142875</xdr:colOff>
      <xdr:row>71</xdr:row>
      <xdr:rowOff>190500</xdr:rowOff>
    </xdr:to>
    <xdr:pic>
      <xdr:nvPicPr>
        <xdr:cNvPr id="34" name="Picture 68"/>
        <xdr:cNvPicPr preferRelativeResize="1">
          <a:picLocks noChangeAspect="1"/>
        </xdr:cNvPicPr>
      </xdr:nvPicPr>
      <xdr:blipFill>
        <a:blip r:embed="rId3"/>
        <a:stretch>
          <a:fillRect/>
        </a:stretch>
      </xdr:blipFill>
      <xdr:spPr>
        <a:xfrm>
          <a:off x="171450" y="10458450"/>
          <a:ext cx="104775" cy="857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4"/>
  <sheetViews>
    <sheetView tabSelected="1" zoomScale="70" zoomScaleNormal="70" workbookViewId="0" topLeftCell="A61">
      <selection activeCell="E76" sqref="E76"/>
    </sheetView>
  </sheetViews>
  <sheetFormatPr defaultColWidth="11.421875" defaultRowHeight="30" customHeight="1"/>
  <cols>
    <col min="1" max="1" width="8.140625" style="1" customWidth="1"/>
    <col min="2" max="2" width="10.7109375" style="2" customWidth="1"/>
    <col min="3" max="3" width="152.00390625" style="3" customWidth="1"/>
    <col min="4" max="4" width="15.140625" style="4" customWidth="1"/>
    <col min="5" max="5" width="12.140625" style="115" customWidth="1"/>
    <col min="6" max="6" width="11.421875" style="5" customWidth="1"/>
    <col min="7" max="7" width="14.7109375" style="5" bestFit="1" customWidth="1"/>
    <col min="8" max="16384" width="11.421875" style="5" customWidth="1"/>
  </cols>
  <sheetData>
    <row r="1" spans="1:7" ht="54" customHeight="1">
      <c r="A1" s="198" t="s">
        <v>0</v>
      </c>
      <c r="B1" s="199"/>
      <c r="C1" s="199"/>
      <c r="D1" s="199"/>
      <c r="E1" s="199"/>
      <c r="F1" s="199"/>
      <c r="G1" s="200"/>
    </row>
    <row r="2" spans="1:7" ht="21" customHeight="1">
      <c r="A2" s="217" t="s">
        <v>1</v>
      </c>
      <c r="B2" s="218"/>
      <c r="C2" s="218"/>
      <c r="D2" s="218"/>
      <c r="E2" s="218"/>
      <c r="F2" s="192"/>
      <c r="G2" s="193"/>
    </row>
    <row r="3" spans="1:7" ht="39" customHeight="1">
      <c r="A3" s="219" t="s">
        <v>2</v>
      </c>
      <c r="B3" s="220"/>
      <c r="C3" s="220"/>
      <c r="D3" s="220"/>
      <c r="E3" s="220"/>
      <c r="F3" s="194"/>
      <c r="G3" s="195"/>
    </row>
    <row r="4" spans="1:7" ht="30" customHeight="1">
      <c r="A4" s="206" t="s">
        <v>39</v>
      </c>
      <c r="B4" s="206"/>
      <c r="C4" s="206"/>
      <c r="D4" s="206"/>
      <c r="E4" s="206"/>
      <c r="F4" s="206"/>
      <c r="G4" s="206"/>
    </row>
    <row r="5" spans="1:7" s="12" customFormat="1" ht="37.5" customHeight="1">
      <c r="A5" s="209" t="s">
        <v>40</v>
      </c>
      <c r="B5" s="209"/>
      <c r="C5" s="209"/>
      <c r="D5" s="209"/>
      <c r="E5" s="209"/>
      <c r="F5" s="209"/>
      <c r="G5" s="209"/>
    </row>
    <row r="6" spans="1:7" s="6" customFormat="1" ht="45.75" customHeight="1">
      <c r="A6" s="189" t="s">
        <v>4</v>
      </c>
      <c r="B6" s="190" t="s">
        <v>5</v>
      </c>
      <c r="C6" s="191" t="s">
        <v>6</v>
      </c>
      <c r="D6" s="190" t="s">
        <v>7</v>
      </c>
      <c r="E6" s="190">
        <v>2011</v>
      </c>
      <c r="F6" s="190">
        <v>2012</v>
      </c>
      <c r="G6" s="190">
        <v>2013</v>
      </c>
    </row>
    <row r="7" spans="1:7" ht="39.75" customHeight="1">
      <c r="A7" s="7" t="s">
        <v>41</v>
      </c>
      <c r="B7" s="8" t="s">
        <v>42</v>
      </c>
      <c r="C7" s="13" t="s">
        <v>43</v>
      </c>
      <c r="D7" s="14" t="s">
        <v>44</v>
      </c>
      <c r="E7" s="97">
        <f>E8+E12+E17</f>
        <v>0</v>
      </c>
      <c r="F7" s="97">
        <f>F8+F12+F17</f>
        <v>0</v>
      </c>
      <c r="G7" s="97">
        <f>G8+G12+G17</f>
        <v>0</v>
      </c>
    </row>
    <row r="8" spans="1:7" ht="30" customHeight="1">
      <c r="A8" s="161"/>
      <c r="B8" s="162"/>
      <c r="C8" s="13" t="s">
        <v>45</v>
      </c>
      <c r="D8" s="14" t="s">
        <v>46</v>
      </c>
      <c r="E8" s="102">
        <f>E9+E10</f>
        <v>0</v>
      </c>
      <c r="F8" s="102">
        <f>F9+F10</f>
        <v>0</v>
      </c>
      <c r="G8" s="102">
        <f>G9+G10</f>
        <v>0</v>
      </c>
    </row>
    <row r="9" spans="1:7" ht="50.25" customHeight="1">
      <c r="A9" s="161"/>
      <c r="B9" s="162"/>
      <c r="C9" s="132" t="s">
        <v>47</v>
      </c>
      <c r="D9" s="146" t="s">
        <v>48</v>
      </c>
      <c r="E9" s="103"/>
      <c r="F9" s="103"/>
      <c r="G9" s="103"/>
    </row>
    <row r="10" spans="1:7" ht="30" customHeight="1">
      <c r="A10" s="161"/>
      <c r="B10" s="162"/>
      <c r="C10" s="15" t="s">
        <v>49</v>
      </c>
      <c r="D10" s="14" t="s">
        <v>50</v>
      </c>
      <c r="E10" s="104">
        <f>E11*120</f>
        <v>0</v>
      </c>
      <c r="F10" s="104">
        <f>F11*120</f>
        <v>0</v>
      </c>
      <c r="G10" s="104">
        <f>G11*120</f>
        <v>0</v>
      </c>
    </row>
    <row r="11" spans="1:7" ht="33.75" customHeight="1">
      <c r="A11" s="161"/>
      <c r="B11" s="162"/>
      <c r="C11" s="133" t="s">
        <v>51</v>
      </c>
      <c r="D11" s="147" t="s">
        <v>52</v>
      </c>
      <c r="E11" s="105"/>
      <c r="F11" s="105"/>
      <c r="G11" s="105"/>
    </row>
    <row r="12" spans="1:7" ht="27" customHeight="1">
      <c r="A12" s="161"/>
      <c r="B12" s="169"/>
      <c r="C12" s="16" t="s">
        <v>53</v>
      </c>
      <c r="D12" s="211" t="s">
        <v>46</v>
      </c>
      <c r="E12" s="210">
        <f>E14+E15</f>
        <v>0</v>
      </c>
      <c r="F12" s="210">
        <f>F14+F15</f>
        <v>0</v>
      </c>
      <c r="G12" s="210">
        <f>G14+G15</f>
        <v>0</v>
      </c>
    </row>
    <row r="13" spans="1:7" ht="27.75" customHeight="1">
      <c r="A13" s="161"/>
      <c r="B13" s="169"/>
      <c r="C13" s="17" t="s">
        <v>54</v>
      </c>
      <c r="D13" s="211"/>
      <c r="E13" s="210"/>
      <c r="F13" s="210"/>
      <c r="G13" s="210"/>
    </row>
    <row r="14" spans="1:7" ht="53.25" customHeight="1">
      <c r="A14" s="161"/>
      <c r="B14" s="162"/>
      <c r="C14" s="132" t="s">
        <v>55</v>
      </c>
      <c r="D14" s="146" t="s">
        <v>48</v>
      </c>
      <c r="E14" s="103"/>
      <c r="F14" s="103"/>
      <c r="G14" s="103"/>
    </row>
    <row r="15" spans="1:7" ht="30" customHeight="1">
      <c r="A15" s="161"/>
      <c r="B15" s="162"/>
      <c r="C15" s="15" t="s">
        <v>56</v>
      </c>
      <c r="D15" s="18" t="s">
        <v>57</v>
      </c>
      <c r="E15" s="104">
        <f>E16*120</f>
        <v>0</v>
      </c>
      <c r="F15" s="104">
        <f>F16*120</f>
        <v>0</v>
      </c>
      <c r="G15" s="104">
        <f>G16*120</f>
        <v>0</v>
      </c>
    </row>
    <row r="16" spans="1:7" ht="35.25" customHeight="1">
      <c r="A16" s="161"/>
      <c r="B16" s="162"/>
      <c r="C16" s="134" t="s">
        <v>58</v>
      </c>
      <c r="D16" s="148" t="s">
        <v>52</v>
      </c>
      <c r="E16" s="99"/>
      <c r="F16" s="99"/>
      <c r="G16" s="99"/>
    </row>
    <row r="17" spans="1:7" ht="22.5" customHeight="1">
      <c r="A17" s="161"/>
      <c r="B17" s="162"/>
      <c r="C17" s="16" t="s">
        <v>59</v>
      </c>
      <c r="D17" s="201" t="s">
        <v>60</v>
      </c>
      <c r="E17" s="202">
        <f>(E8+E12)*E19+((E21+E22)*120)*(1+E19)</f>
        <v>0</v>
      </c>
      <c r="F17" s="202">
        <f>(F8+F12)*F19+((F21+F22)*120)*(1+F19)</f>
        <v>0</v>
      </c>
      <c r="G17" s="202">
        <f>(G8+G12)*G19+((G21+G22)*120)*(1+G19)</f>
        <v>0</v>
      </c>
    </row>
    <row r="18" spans="1:7" ht="51.75" customHeight="1">
      <c r="A18" s="161"/>
      <c r="B18" s="162"/>
      <c r="C18" s="17" t="s">
        <v>61</v>
      </c>
      <c r="D18" s="201"/>
      <c r="E18" s="202"/>
      <c r="F18" s="202"/>
      <c r="G18" s="202"/>
    </row>
    <row r="19" spans="1:7" ht="30" customHeight="1">
      <c r="A19" s="161"/>
      <c r="B19" s="162"/>
      <c r="C19" s="132" t="s">
        <v>62</v>
      </c>
      <c r="D19" s="149" t="s">
        <v>14</v>
      </c>
      <c r="E19" s="197"/>
      <c r="F19" s="197"/>
      <c r="G19" s="197"/>
    </row>
    <row r="20" spans="1:7" ht="30" customHeight="1">
      <c r="A20" s="161"/>
      <c r="B20" s="162"/>
      <c r="C20" s="132" t="s">
        <v>63</v>
      </c>
      <c r="D20" s="150" t="s">
        <v>64</v>
      </c>
      <c r="E20" s="99"/>
      <c r="F20" s="99"/>
      <c r="G20" s="99"/>
    </row>
    <row r="21" spans="1:7" ht="30" customHeight="1">
      <c r="A21" s="161"/>
      <c r="B21" s="162"/>
      <c r="C21" s="132" t="s">
        <v>65</v>
      </c>
      <c r="D21" s="150" t="s">
        <v>64</v>
      </c>
      <c r="E21" s="99"/>
      <c r="F21" s="99"/>
      <c r="G21" s="99"/>
    </row>
    <row r="22" spans="1:7" ht="30" customHeight="1">
      <c r="A22" s="161"/>
      <c r="B22" s="162"/>
      <c r="C22" s="132" t="s">
        <v>66</v>
      </c>
      <c r="D22" s="150" t="s">
        <v>64</v>
      </c>
      <c r="E22" s="99"/>
      <c r="F22" s="99"/>
      <c r="G22" s="99"/>
    </row>
    <row r="23" spans="1:7" ht="30" customHeight="1">
      <c r="A23" s="161"/>
      <c r="B23" s="162"/>
      <c r="C23" s="132" t="s">
        <v>67</v>
      </c>
      <c r="D23" s="151" t="s">
        <v>64</v>
      </c>
      <c r="E23" s="105"/>
      <c r="F23" s="105"/>
      <c r="G23" s="105"/>
    </row>
    <row r="24" spans="1:7" ht="30" customHeight="1">
      <c r="A24" s="206" t="s">
        <v>3</v>
      </c>
      <c r="B24" s="206"/>
      <c r="C24" s="206"/>
      <c r="D24" s="206"/>
      <c r="E24" s="206"/>
      <c r="F24" s="206"/>
      <c r="G24" s="206"/>
    </row>
    <row r="25" spans="1:7" ht="30" customHeight="1">
      <c r="A25" s="174" t="s">
        <v>8</v>
      </c>
      <c r="B25" s="175" t="s">
        <v>9</v>
      </c>
      <c r="C25" s="135" t="s">
        <v>10</v>
      </c>
      <c r="D25" s="151" t="s">
        <v>11</v>
      </c>
      <c r="E25" s="96"/>
      <c r="F25" s="96"/>
      <c r="G25" s="229"/>
    </row>
    <row r="26" spans="1:7" ht="30.75" customHeight="1">
      <c r="A26" s="172"/>
      <c r="B26" s="212" t="s">
        <v>12</v>
      </c>
      <c r="C26" s="136" t="s">
        <v>13</v>
      </c>
      <c r="D26" s="213" t="s">
        <v>14</v>
      </c>
      <c r="E26" s="232"/>
      <c r="F26" s="232"/>
      <c r="G26" s="232"/>
    </row>
    <row r="27" spans="1:7" ht="67.5" customHeight="1">
      <c r="A27" s="173"/>
      <c r="B27" s="212"/>
      <c r="C27" s="137" t="s">
        <v>15</v>
      </c>
      <c r="D27" s="213"/>
      <c r="E27" s="232"/>
      <c r="F27" s="232"/>
      <c r="G27" s="232"/>
    </row>
    <row r="28" spans="1:7" ht="42" customHeight="1">
      <c r="A28" s="7" t="s">
        <v>16</v>
      </c>
      <c r="B28" s="8" t="s">
        <v>17</v>
      </c>
      <c r="C28" s="9" t="s">
        <v>18</v>
      </c>
      <c r="D28" s="10" t="s">
        <v>14</v>
      </c>
      <c r="E28" s="11" t="e">
        <f>(E29-E30)/E29</f>
        <v>#DIV/0!</v>
      </c>
      <c r="F28" s="11" t="e">
        <f>(F29-F30)/F29</f>
        <v>#DIV/0!</v>
      </c>
      <c r="G28" s="11" t="e">
        <f>(G29-G30)/G29</f>
        <v>#DIV/0!</v>
      </c>
    </row>
    <row r="29" spans="1:7" ht="30" customHeight="1">
      <c r="A29" s="161"/>
      <c r="B29" s="162"/>
      <c r="C29" s="138" t="s">
        <v>19</v>
      </c>
      <c r="D29" s="150" t="s">
        <v>20</v>
      </c>
      <c r="E29" s="98"/>
      <c r="F29" s="98"/>
      <c r="G29" s="98"/>
    </row>
    <row r="30" spans="1:7" ht="30" customHeight="1">
      <c r="A30" s="163"/>
      <c r="B30" s="164"/>
      <c r="C30" s="139" t="s">
        <v>21</v>
      </c>
      <c r="D30" s="152" t="s">
        <v>20</v>
      </c>
      <c r="E30" s="99"/>
      <c r="F30" s="99"/>
      <c r="G30" s="99"/>
    </row>
    <row r="31" spans="1:7" ht="42" customHeight="1">
      <c r="A31" s="7" t="s">
        <v>16</v>
      </c>
      <c r="B31" s="8" t="s">
        <v>22</v>
      </c>
      <c r="C31" s="9" t="s">
        <v>23</v>
      </c>
      <c r="D31" s="10" t="s">
        <v>14</v>
      </c>
      <c r="E31" s="11" t="e">
        <f>(E32-E33)/E32</f>
        <v>#DIV/0!</v>
      </c>
      <c r="F31" s="11" t="e">
        <f>(F32-F33)/F32</f>
        <v>#DIV/0!</v>
      </c>
      <c r="G31" s="11" t="e">
        <f>(G32-G33)/G32</f>
        <v>#DIV/0!</v>
      </c>
    </row>
    <row r="32" spans="1:7" ht="25.5" customHeight="1">
      <c r="A32" s="161"/>
      <c r="B32" s="162"/>
      <c r="C32" s="138" t="s">
        <v>24</v>
      </c>
      <c r="D32" s="150" t="s">
        <v>20</v>
      </c>
      <c r="E32" s="98"/>
      <c r="F32" s="98"/>
      <c r="G32" s="98"/>
    </row>
    <row r="33" spans="1:7" ht="23.25" customHeight="1">
      <c r="A33" s="163"/>
      <c r="B33" s="164"/>
      <c r="C33" s="139" t="s">
        <v>25</v>
      </c>
      <c r="D33" s="152" t="s">
        <v>20</v>
      </c>
      <c r="E33" s="99"/>
      <c r="F33" s="99"/>
      <c r="G33" s="99"/>
    </row>
    <row r="34" spans="1:7" ht="23.25" customHeight="1">
      <c r="A34" s="7" t="s">
        <v>26</v>
      </c>
      <c r="B34" s="8" t="s">
        <v>27</v>
      </c>
      <c r="C34" s="9" t="s">
        <v>28</v>
      </c>
      <c r="D34" s="10" t="s">
        <v>14</v>
      </c>
      <c r="E34" s="11" t="e">
        <f>(E35*E37+E42*E40+E47*E45)/(E37+E36)</f>
        <v>#DIV/0!</v>
      </c>
      <c r="F34" s="11" t="e">
        <f>(F35*F37+F42*F40+F47*F45)/(F37+F36)</f>
        <v>#DIV/0!</v>
      </c>
      <c r="G34" s="11" t="e">
        <f>(G35*G37+G42*G40+G47*G45)/(G37+G36)</f>
        <v>#DIV/0!</v>
      </c>
    </row>
    <row r="35" spans="1:7" ht="30" customHeight="1">
      <c r="A35" s="161"/>
      <c r="B35" s="162"/>
      <c r="C35" s="138" t="s">
        <v>29</v>
      </c>
      <c r="D35" s="151" t="s">
        <v>14</v>
      </c>
      <c r="E35" s="116"/>
      <c r="F35" s="116"/>
      <c r="G35" s="116"/>
    </row>
    <row r="36" spans="1:7" ht="30" customHeight="1">
      <c r="A36" s="161"/>
      <c r="B36" s="161"/>
      <c r="C36" s="90" t="s">
        <v>30</v>
      </c>
      <c r="D36" s="91" t="s">
        <v>31</v>
      </c>
      <c r="E36" s="101">
        <f>E42+E47</f>
        <v>0</v>
      </c>
      <c r="F36" s="101">
        <f>F42+F47</f>
        <v>0</v>
      </c>
      <c r="G36" s="101">
        <f>G42+G47</f>
        <v>0</v>
      </c>
    </row>
    <row r="37" spans="1:7" ht="30" customHeight="1">
      <c r="A37" s="161"/>
      <c r="B37" s="161"/>
      <c r="C37" s="138" t="s">
        <v>32</v>
      </c>
      <c r="D37" s="151" t="s">
        <v>31</v>
      </c>
      <c r="E37" s="99"/>
      <c r="F37" s="99"/>
      <c r="G37" s="99"/>
    </row>
    <row r="38" spans="1:7" ht="30" customHeight="1">
      <c r="A38" s="161"/>
      <c r="B38" s="161"/>
      <c r="C38" s="187" t="s">
        <v>33</v>
      </c>
      <c r="D38" s="152"/>
      <c r="E38" s="230"/>
      <c r="F38" s="230"/>
      <c r="G38" s="230"/>
    </row>
    <row r="39" spans="1:7" ht="30" customHeight="1">
      <c r="A39" s="161"/>
      <c r="B39" s="161"/>
      <c r="C39" s="188" t="s">
        <v>34</v>
      </c>
      <c r="D39" s="152"/>
      <c r="E39" s="230"/>
      <c r="F39" s="230"/>
      <c r="G39" s="230"/>
    </row>
    <row r="40" spans="1:7" ht="30" customHeight="1">
      <c r="A40" s="161"/>
      <c r="B40" s="161"/>
      <c r="C40" s="138" t="s">
        <v>35</v>
      </c>
      <c r="D40" s="149" t="s">
        <v>14</v>
      </c>
      <c r="E40" s="117"/>
      <c r="F40" s="117"/>
      <c r="G40" s="117"/>
    </row>
    <row r="41" spans="1:7" ht="30" customHeight="1">
      <c r="A41" s="161"/>
      <c r="B41" s="161"/>
      <c r="C41" s="138" t="s">
        <v>36</v>
      </c>
      <c r="D41" s="150" t="s">
        <v>31</v>
      </c>
      <c r="E41" s="98"/>
      <c r="F41" s="98"/>
      <c r="G41" s="98"/>
    </row>
    <row r="42" spans="1:7" ht="30" customHeight="1">
      <c r="A42" s="161"/>
      <c r="B42" s="161"/>
      <c r="C42" s="138" t="s">
        <v>37</v>
      </c>
      <c r="D42" s="151" t="s">
        <v>31</v>
      </c>
      <c r="E42" s="100"/>
      <c r="F42" s="100"/>
      <c r="G42" s="100"/>
    </row>
    <row r="43" spans="1:7" ht="30" customHeight="1">
      <c r="A43" s="161"/>
      <c r="B43" s="161"/>
      <c r="C43" s="187" t="s">
        <v>33</v>
      </c>
      <c r="D43" s="152"/>
      <c r="E43" s="230"/>
      <c r="F43" s="230"/>
      <c r="G43" s="230"/>
    </row>
    <row r="44" spans="1:7" ht="30" customHeight="1">
      <c r="A44" s="161"/>
      <c r="B44" s="161"/>
      <c r="C44" s="188" t="s">
        <v>38</v>
      </c>
      <c r="D44" s="152"/>
      <c r="E44" s="230"/>
      <c r="F44" s="230"/>
      <c r="G44" s="230"/>
    </row>
    <row r="45" spans="1:7" ht="30" customHeight="1">
      <c r="A45" s="161"/>
      <c r="B45" s="161"/>
      <c r="C45" s="138" t="s">
        <v>35</v>
      </c>
      <c r="D45" s="149" t="s">
        <v>14</v>
      </c>
      <c r="E45" s="117"/>
      <c r="F45" s="117"/>
      <c r="G45" s="117"/>
    </row>
    <row r="46" spans="1:7" ht="30" customHeight="1">
      <c r="A46" s="161"/>
      <c r="B46" s="161"/>
      <c r="C46" s="138" t="s">
        <v>36</v>
      </c>
      <c r="D46" s="150" t="s">
        <v>31</v>
      </c>
      <c r="E46" s="98"/>
      <c r="F46" s="98"/>
      <c r="G46" s="98"/>
    </row>
    <row r="47" spans="1:7" ht="30" customHeight="1">
      <c r="A47" s="161"/>
      <c r="B47" s="161"/>
      <c r="C47" s="138" t="s">
        <v>37</v>
      </c>
      <c r="D47" s="151" t="s">
        <v>31</v>
      </c>
      <c r="E47" s="100"/>
      <c r="F47" s="100"/>
      <c r="G47" s="100"/>
    </row>
    <row r="48" spans="1:7" ht="30" customHeight="1">
      <c r="A48" s="206" t="s">
        <v>93</v>
      </c>
      <c r="B48" s="206"/>
      <c r="C48" s="206"/>
      <c r="D48" s="206"/>
      <c r="E48" s="206"/>
      <c r="F48" s="206"/>
      <c r="G48" s="206"/>
    </row>
    <row r="49" spans="1:7" s="6" customFormat="1" ht="26.25" customHeight="1" thickBot="1">
      <c r="A49" s="214" t="s">
        <v>4</v>
      </c>
      <c r="B49" s="208" t="s">
        <v>5</v>
      </c>
      <c r="C49" s="208" t="s">
        <v>6</v>
      </c>
      <c r="D49" s="208" t="s">
        <v>7</v>
      </c>
      <c r="E49" s="207">
        <v>2011</v>
      </c>
      <c r="F49" s="207">
        <v>2012</v>
      </c>
      <c r="G49" s="207">
        <v>2013</v>
      </c>
    </row>
    <row r="50" spans="1:7" s="6" customFormat="1" ht="22.5" customHeight="1">
      <c r="A50" s="215"/>
      <c r="B50" s="216"/>
      <c r="C50" s="216"/>
      <c r="D50" s="216"/>
      <c r="E50" s="208"/>
      <c r="F50" s="208"/>
      <c r="G50" s="208"/>
    </row>
    <row r="51" spans="1:7" ht="30" customHeight="1">
      <c r="A51" s="163" t="s">
        <v>94</v>
      </c>
      <c r="B51" s="164" t="s">
        <v>95</v>
      </c>
      <c r="C51" s="180" t="s">
        <v>96</v>
      </c>
      <c r="D51" s="27" t="s">
        <v>14</v>
      </c>
      <c r="E51" s="181" t="e">
        <f>(E59+E60+E61+E62+E58)/(E57+E56)</f>
        <v>#DIV/0!</v>
      </c>
      <c r="F51" s="181" t="e">
        <f>(F59+F60+F61+F62+F58)/(F57+F56)</f>
        <v>#DIV/0!</v>
      </c>
      <c r="G51" s="181" t="e">
        <f>(G59+G60+G61+G62+G58)/(G57+G56)</f>
        <v>#DIV/0!</v>
      </c>
    </row>
    <row r="52" spans="1:7" ht="30" customHeight="1">
      <c r="A52" s="167"/>
      <c r="B52" s="168"/>
      <c r="C52" s="21" t="s">
        <v>97</v>
      </c>
      <c r="D52" s="22"/>
      <c r="E52" s="110" t="e">
        <f>IF((E51&gt;E65),"OUI","NON")</f>
        <v>#DIV/0!</v>
      </c>
      <c r="F52" s="110" t="e">
        <f>IF((F51&gt;F65),"OUI","NON")</f>
        <v>#DIV/0!</v>
      </c>
      <c r="G52" s="110" t="e">
        <f>IF((G51&gt;G65),"OUI","NON")</f>
        <v>#DIV/0!</v>
      </c>
    </row>
    <row r="53" spans="1:7" ht="30" customHeight="1">
      <c r="A53" s="19" t="s">
        <v>98</v>
      </c>
      <c r="B53" s="20" t="s">
        <v>99</v>
      </c>
      <c r="C53" s="23" t="s">
        <v>100</v>
      </c>
      <c r="D53" s="24" t="s">
        <v>101</v>
      </c>
      <c r="E53" s="111" t="e">
        <f>(E56+E57-E59-E60)/(E55*365)</f>
        <v>#DIV/0!</v>
      </c>
      <c r="F53" s="111" t="e">
        <f>(F56+F57-F59-F60)/(F55*365)</f>
        <v>#DIV/0!</v>
      </c>
      <c r="G53" s="111" t="e">
        <f>(G56+G57-G59-G60)/(G55*365)</f>
        <v>#DIV/0!</v>
      </c>
    </row>
    <row r="54" spans="1:7" ht="30" customHeight="1">
      <c r="A54" s="19" t="s">
        <v>102</v>
      </c>
      <c r="B54" s="20" t="s">
        <v>103</v>
      </c>
      <c r="C54" s="16" t="s">
        <v>104</v>
      </c>
      <c r="D54" s="24" t="s">
        <v>101</v>
      </c>
      <c r="E54" s="97" t="e">
        <f>(E56+E57-SUM(E58:E62))/(E55*365)</f>
        <v>#DIV/0!</v>
      </c>
      <c r="F54" s="97" t="e">
        <f>(F56+F57-SUM(F58:F62))/(F55*365)</f>
        <v>#DIV/0!</v>
      </c>
      <c r="G54" s="97" t="e">
        <f>(G56+G57-SUM(G58:G62))/(G55*365)</f>
        <v>#DIV/0!</v>
      </c>
    </row>
    <row r="55" spans="1:7" ht="30" customHeight="1">
      <c r="A55" s="161"/>
      <c r="B55" s="169"/>
      <c r="C55" s="140" t="s">
        <v>105</v>
      </c>
      <c r="D55" s="153" t="s">
        <v>106</v>
      </c>
      <c r="E55" s="129"/>
      <c r="F55" s="129"/>
      <c r="G55" s="129"/>
    </row>
    <row r="56" spans="1:7" ht="30" customHeight="1">
      <c r="A56" s="161"/>
      <c r="B56" s="169"/>
      <c r="C56" s="140" t="s">
        <v>107</v>
      </c>
      <c r="D56" s="154" t="s">
        <v>84</v>
      </c>
      <c r="E56" s="121">
        <f aca="true" t="shared" si="0" ref="E56:G57">E36</f>
        <v>0</v>
      </c>
      <c r="F56" s="121">
        <f t="shared" si="0"/>
        <v>0</v>
      </c>
      <c r="G56" s="121">
        <f t="shared" si="0"/>
        <v>0</v>
      </c>
    </row>
    <row r="57" spans="1:7" ht="30" customHeight="1">
      <c r="A57" s="161"/>
      <c r="B57" s="169"/>
      <c r="C57" s="140" t="s">
        <v>108</v>
      </c>
      <c r="D57" s="154" t="s">
        <v>84</v>
      </c>
      <c r="E57" s="121">
        <f t="shared" si="0"/>
        <v>0</v>
      </c>
      <c r="F57" s="121">
        <f t="shared" si="0"/>
        <v>0</v>
      </c>
      <c r="G57" s="121">
        <f t="shared" si="0"/>
        <v>0</v>
      </c>
    </row>
    <row r="58" spans="1:7" ht="30" customHeight="1">
      <c r="A58" s="161"/>
      <c r="B58" s="169"/>
      <c r="C58" s="140" t="s">
        <v>109</v>
      </c>
      <c r="D58" s="154" t="s">
        <v>84</v>
      </c>
      <c r="E58" s="130"/>
      <c r="F58" s="130"/>
      <c r="G58" s="130"/>
    </row>
    <row r="59" spans="1:7" ht="30" customHeight="1">
      <c r="A59" s="161"/>
      <c r="B59" s="169"/>
      <c r="C59" s="140" t="s">
        <v>110</v>
      </c>
      <c r="D59" s="154" t="s">
        <v>84</v>
      </c>
      <c r="E59" s="130"/>
      <c r="F59" s="130"/>
      <c r="G59" s="130"/>
    </row>
    <row r="60" spans="1:7" ht="30" customHeight="1">
      <c r="A60" s="161"/>
      <c r="B60" s="169"/>
      <c r="C60" s="140" t="s">
        <v>111</v>
      </c>
      <c r="D60" s="154" t="s">
        <v>84</v>
      </c>
      <c r="E60" s="130"/>
      <c r="F60" s="130"/>
      <c r="G60" s="130"/>
    </row>
    <row r="61" spans="1:7" ht="30" customHeight="1">
      <c r="A61" s="161"/>
      <c r="B61" s="169"/>
      <c r="C61" s="140" t="s">
        <v>112</v>
      </c>
      <c r="D61" s="154" t="s">
        <v>84</v>
      </c>
      <c r="E61" s="130"/>
      <c r="F61" s="130"/>
      <c r="G61" s="130"/>
    </row>
    <row r="62" spans="1:7" ht="30" customHeight="1">
      <c r="A62" s="161"/>
      <c r="B62" s="169"/>
      <c r="C62" s="140" t="s">
        <v>113</v>
      </c>
      <c r="D62" s="155" t="s">
        <v>84</v>
      </c>
      <c r="E62" s="131"/>
      <c r="F62" s="131"/>
      <c r="G62" s="131"/>
    </row>
    <row r="63" spans="1:7" s="25" customFormat="1" ht="46.5" customHeight="1">
      <c r="A63" s="170"/>
      <c r="B63" s="162"/>
      <c r="C63" s="132" t="s">
        <v>114</v>
      </c>
      <c r="D63" s="152"/>
      <c r="E63" s="112"/>
      <c r="F63" s="112"/>
      <c r="G63" s="112"/>
    </row>
    <row r="64" spans="1:7" s="25" customFormat="1" ht="25.5" customHeight="1">
      <c r="A64" s="170"/>
      <c r="B64" s="162"/>
      <c r="C64" s="93" t="s">
        <v>115</v>
      </c>
      <c r="D64" s="94" t="s">
        <v>14</v>
      </c>
      <c r="E64" s="95"/>
      <c r="F64" s="95"/>
      <c r="G64" s="95"/>
    </row>
    <row r="65" spans="1:7" s="25" customFormat="1" ht="21.75" customHeight="1">
      <c r="A65" s="170"/>
      <c r="B65" s="162"/>
      <c r="C65" s="93" t="s">
        <v>116</v>
      </c>
      <c r="D65" s="94" t="s">
        <v>14</v>
      </c>
      <c r="E65" s="95" t="e">
        <f>(65+E66/5)/100</f>
        <v>#DIV/0!</v>
      </c>
      <c r="F65" s="95" t="e">
        <f>(65+F66/5)/100</f>
        <v>#DIV/0!</v>
      </c>
      <c r="G65" s="95" t="e">
        <f>(65+G66/5)/100</f>
        <v>#DIV/0!</v>
      </c>
    </row>
    <row r="66" spans="1:7" ht="25.5" customHeight="1">
      <c r="A66" s="171"/>
      <c r="B66" s="164"/>
      <c r="C66" s="26" t="s">
        <v>117</v>
      </c>
      <c r="D66" s="27" t="s">
        <v>118</v>
      </c>
      <c r="E66" s="113" t="e">
        <f>SUM(E58:E62)/(E55*365)</f>
        <v>#DIV/0!</v>
      </c>
      <c r="F66" s="113" t="e">
        <f>SUM(F58:F62)/(F55*365)</f>
        <v>#DIV/0!</v>
      </c>
      <c r="G66" s="113" t="e">
        <f>SUM(G58:G62)/(G55*365)</f>
        <v>#DIV/0!</v>
      </c>
    </row>
    <row r="67" spans="1:7" ht="30" customHeight="1">
      <c r="A67" s="28" t="s">
        <v>119</v>
      </c>
      <c r="B67" s="20" t="s">
        <v>120</v>
      </c>
      <c r="C67" s="13" t="s">
        <v>121</v>
      </c>
      <c r="D67" s="10" t="s">
        <v>14</v>
      </c>
      <c r="E67" s="11"/>
      <c r="F67" s="11"/>
      <c r="G67" s="11"/>
    </row>
    <row r="68" spans="1:7" ht="30" customHeight="1">
      <c r="A68" s="163"/>
      <c r="B68" s="164"/>
      <c r="C68" s="141" t="s">
        <v>122</v>
      </c>
      <c r="D68" s="150" t="s">
        <v>106</v>
      </c>
      <c r="E68" s="114"/>
      <c r="F68" s="114"/>
      <c r="G68" s="177"/>
    </row>
    <row r="69" spans="1:7" ht="30" customHeight="1">
      <c r="A69" s="122" t="s">
        <v>150</v>
      </c>
      <c r="B69" s="123" t="s">
        <v>151</v>
      </c>
      <c r="C69" s="124" t="s">
        <v>152</v>
      </c>
      <c r="D69" s="125"/>
      <c r="E69" s="128"/>
      <c r="F69" s="176"/>
      <c r="G69" s="203" t="s">
        <v>164</v>
      </c>
    </row>
    <row r="70" spans="1:7" ht="30" customHeight="1">
      <c r="A70" s="159"/>
      <c r="B70" s="160"/>
      <c r="C70" s="145" t="s">
        <v>154</v>
      </c>
      <c r="D70" s="158" t="s">
        <v>153</v>
      </c>
      <c r="E70" s="127"/>
      <c r="F70" s="126"/>
      <c r="G70" s="204"/>
    </row>
    <row r="71" spans="1:7" ht="30" customHeight="1">
      <c r="A71" s="159"/>
      <c r="B71" s="160"/>
      <c r="C71" s="145" t="s">
        <v>155</v>
      </c>
      <c r="D71" s="158" t="s">
        <v>153</v>
      </c>
      <c r="E71" s="126"/>
      <c r="F71" s="126"/>
      <c r="G71" s="204"/>
    </row>
    <row r="72" spans="1:7" ht="30" customHeight="1">
      <c r="A72" s="159"/>
      <c r="B72" s="160"/>
      <c r="C72" s="145" t="s">
        <v>156</v>
      </c>
      <c r="D72" s="158" t="s">
        <v>153</v>
      </c>
      <c r="E72" s="126"/>
      <c r="F72" s="126"/>
      <c r="G72" s="204"/>
    </row>
    <row r="73" spans="1:7" ht="30" customHeight="1">
      <c r="A73" s="159"/>
      <c r="B73" s="160"/>
      <c r="C73" s="145" t="s">
        <v>157</v>
      </c>
      <c r="D73" s="158" t="s">
        <v>153</v>
      </c>
      <c r="E73" s="126"/>
      <c r="F73" s="126"/>
      <c r="G73" s="204"/>
    </row>
    <row r="74" spans="1:7" ht="41.25" customHeight="1">
      <c r="A74" s="159"/>
      <c r="B74" s="160"/>
      <c r="C74" s="145" t="s">
        <v>158</v>
      </c>
      <c r="D74" s="158" t="s">
        <v>153</v>
      </c>
      <c r="E74" s="126"/>
      <c r="F74" s="126"/>
      <c r="G74" s="204"/>
    </row>
    <row r="75" spans="1:7" ht="29.25" customHeight="1">
      <c r="A75" s="159"/>
      <c r="B75" s="160"/>
      <c r="C75" s="145" t="s">
        <v>159</v>
      </c>
      <c r="D75" s="158" t="s">
        <v>153</v>
      </c>
      <c r="E75" s="126"/>
      <c r="F75" s="126"/>
      <c r="G75" s="204"/>
    </row>
    <row r="76" spans="1:7" ht="30" customHeight="1">
      <c r="A76" s="159"/>
      <c r="B76" s="160"/>
      <c r="C76" s="145" t="s">
        <v>160</v>
      </c>
      <c r="D76" s="158" t="s">
        <v>153</v>
      </c>
      <c r="E76" s="126"/>
      <c r="F76" s="126"/>
      <c r="G76" s="204"/>
    </row>
    <row r="77" spans="1:7" ht="30" customHeight="1">
      <c r="A77" s="159"/>
      <c r="B77" s="160"/>
      <c r="C77" s="145" t="s">
        <v>161</v>
      </c>
      <c r="D77" s="158" t="s">
        <v>153</v>
      </c>
      <c r="E77" s="126"/>
      <c r="F77" s="126"/>
      <c r="G77" s="204"/>
    </row>
    <row r="78" spans="1:7" ht="49.5" customHeight="1">
      <c r="A78" s="159"/>
      <c r="B78" s="160"/>
      <c r="C78" s="145" t="s">
        <v>162</v>
      </c>
      <c r="D78" s="158" t="s">
        <v>153</v>
      </c>
      <c r="E78" s="126"/>
      <c r="F78" s="126"/>
      <c r="G78" s="204"/>
    </row>
    <row r="79" spans="1:7" ht="37.5" customHeight="1">
      <c r="A79" s="159"/>
      <c r="B79" s="160"/>
      <c r="C79" s="145" t="s">
        <v>163</v>
      </c>
      <c r="D79" s="182" t="s">
        <v>153</v>
      </c>
      <c r="E79" s="183"/>
      <c r="F79" s="183"/>
      <c r="G79" s="205"/>
    </row>
    <row r="80" spans="1:7" ht="30" customHeight="1">
      <c r="A80" s="206" t="s">
        <v>68</v>
      </c>
      <c r="B80" s="206"/>
      <c r="C80" s="206"/>
      <c r="D80" s="206"/>
      <c r="E80" s="206"/>
      <c r="F80" s="206"/>
      <c r="G80" s="206"/>
    </row>
    <row r="81" spans="1:7" ht="46.5" customHeight="1">
      <c r="A81" s="189" t="s">
        <v>4</v>
      </c>
      <c r="B81" s="190" t="s">
        <v>5</v>
      </c>
      <c r="C81" s="191" t="s">
        <v>6</v>
      </c>
      <c r="D81" s="190" t="s">
        <v>7</v>
      </c>
      <c r="E81" s="190">
        <v>2011</v>
      </c>
      <c r="F81" s="190">
        <v>2012</v>
      </c>
      <c r="G81" s="190">
        <v>2013</v>
      </c>
    </row>
    <row r="82" spans="1:7" ht="28.5" customHeight="1">
      <c r="A82" s="189"/>
      <c r="B82" s="118" t="s">
        <v>9</v>
      </c>
      <c r="C82" s="119" t="s">
        <v>10</v>
      </c>
      <c r="D82" s="91" t="s">
        <v>11</v>
      </c>
      <c r="E82" s="120">
        <f>E25</f>
        <v>0</v>
      </c>
      <c r="F82" s="120">
        <f>F25</f>
        <v>0</v>
      </c>
      <c r="G82" s="120">
        <f>G25</f>
        <v>0</v>
      </c>
    </row>
    <row r="83" spans="1:7" ht="33" customHeight="1">
      <c r="A83" s="167" t="s">
        <v>69</v>
      </c>
      <c r="B83" s="167"/>
      <c r="C83" s="142" t="s">
        <v>70</v>
      </c>
      <c r="D83" s="156" t="s">
        <v>71</v>
      </c>
      <c r="E83" s="106"/>
      <c r="F83" s="106"/>
      <c r="G83" s="106"/>
    </row>
    <row r="84" spans="1:7" ht="26.25" customHeight="1">
      <c r="A84" s="174"/>
      <c r="B84" s="174"/>
      <c r="C84" s="184" t="s">
        <v>72</v>
      </c>
      <c r="D84" s="185" t="s">
        <v>73</v>
      </c>
      <c r="E84" s="186"/>
      <c r="F84" s="186"/>
      <c r="G84" s="186"/>
    </row>
    <row r="85" spans="1:7" ht="30" customHeight="1">
      <c r="A85" s="206" t="s">
        <v>74</v>
      </c>
      <c r="B85" s="206"/>
      <c r="C85" s="206"/>
      <c r="D85" s="206"/>
      <c r="E85" s="206"/>
      <c r="F85" s="206"/>
      <c r="G85" s="206"/>
    </row>
    <row r="86" spans="1:7" ht="39.75" customHeight="1">
      <c r="A86" s="189" t="s">
        <v>4</v>
      </c>
      <c r="B86" s="190" t="s">
        <v>5</v>
      </c>
      <c r="C86" s="191" t="s">
        <v>6</v>
      </c>
      <c r="D86" s="190" t="s">
        <v>7</v>
      </c>
      <c r="E86" s="190">
        <v>2011</v>
      </c>
      <c r="F86" s="190">
        <v>2012</v>
      </c>
      <c r="G86" s="190">
        <v>2013</v>
      </c>
    </row>
    <row r="87" spans="1:7" ht="30" customHeight="1">
      <c r="A87" s="167"/>
      <c r="B87" s="168" t="s">
        <v>75</v>
      </c>
      <c r="C87" s="143" t="s">
        <v>76</v>
      </c>
      <c r="D87" s="152" t="s">
        <v>73</v>
      </c>
      <c r="E87" s="99"/>
      <c r="F87" s="99"/>
      <c r="G87" s="99"/>
    </row>
    <row r="88" spans="1:7" ht="45" customHeight="1">
      <c r="A88" s="7" t="s">
        <v>77</v>
      </c>
      <c r="B88" s="8" t="s">
        <v>78</v>
      </c>
      <c r="C88" s="13" t="s">
        <v>79</v>
      </c>
      <c r="D88" s="14" t="s">
        <v>80</v>
      </c>
      <c r="E88" s="107" t="e">
        <f>E89/(E90+E91)</f>
        <v>#DIV/0!</v>
      </c>
      <c r="F88" s="107" t="e">
        <f>F89/(F90+F91)</f>
        <v>#DIV/0!</v>
      </c>
      <c r="G88" s="107" t="e">
        <f>G89/(G90+G91)</f>
        <v>#DIV/0!</v>
      </c>
    </row>
    <row r="89" spans="1:7" ht="30" customHeight="1">
      <c r="A89" s="161"/>
      <c r="B89" s="162"/>
      <c r="C89" s="138" t="s">
        <v>81</v>
      </c>
      <c r="D89" s="157" t="s">
        <v>82</v>
      </c>
      <c r="E89" s="105"/>
      <c r="F89" s="105"/>
      <c r="G89" s="105"/>
    </row>
    <row r="90" spans="1:7" ht="30" customHeight="1">
      <c r="A90" s="161"/>
      <c r="B90" s="162"/>
      <c r="C90" s="90" t="s">
        <v>83</v>
      </c>
      <c r="D90" s="92" t="s">
        <v>84</v>
      </c>
      <c r="E90" s="108">
        <f aca="true" t="shared" si="1" ref="E90:G91">E59</f>
        <v>0</v>
      </c>
      <c r="F90" s="108">
        <f t="shared" si="1"/>
        <v>0</v>
      </c>
      <c r="G90" s="108">
        <f t="shared" si="1"/>
        <v>0</v>
      </c>
    </row>
    <row r="91" spans="1:7" ht="30" customHeight="1">
      <c r="A91" s="161"/>
      <c r="B91" s="162"/>
      <c r="C91" s="90" t="s">
        <v>85</v>
      </c>
      <c r="D91" s="92" t="s">
        <v>84</v>
      </c>
      <c r="E91" s="108">
        <f t="shared" si="1"/>
        <v>0</v>
      </c>
      <c r="F91" s="108">
        <f t="shared" si="1"/>
        <v>0</v>
      </c>
      <c r="G91" s="108">
        <f t="shared" si="1"/>
        <v>0</v>
      </c>
    </row>
    <row r="92" spans="1:7" ht="30" customHeight="1">
      <c r="A92" s="165" t="s">
        <v>86</v>
      </c>
      <c r="B92" s="166" t="s">
        <v>87</v>
      </c>
      <c r="C92" s="144" t="s">
        <v>88</v>
      </c>
      <c r="D92" s="150" t="s">
        <v>89</v>
      </c>
      <c r="E92" s="109"/>
      <c r="F92" s="109"/>
      <c r="G92" s="231"/>
    </row>
    <row r="93" spans="1:7" ht="30" customHeight="1">
      <c r="A93" s="161"/>
      <c r="B93" s="162"/>
      <c r="C93" s="138" t="s">
        <v>90</v>
      </c>
      <c r="D93" s="150" t="s">
        <v>91</v>
      </c>
      <c r="E93" s="100"/>
      <c r="F93" s="98"/>
      <c r="G93" s="98"/>
    </row>
    <row r="94" spans="1:7" ht="30" customHeight="1">
      <c r="A94" s="163"/>
      <c r="B94" s="164"/>
      <c r="C94" s="139" t="s">
        <v>92</v>
      </c>
      <c r="D94" s="178" t="s">
        <v>91</v>
      </c>
      <c r="E94" s="179"/>
      <c r="F94" s="114"/>
      <c r="G94" s="98"/>
    </row>
  </sheetData>
  <sheetProtection selectLockedCells="1" selectUnlockedCells="1"/>
  <mergeCells count="30">
    <mergeCell ref="A24:G24"/>
    <mergeCell ref="A48:G48"/>
    <mergeCell ref="A2:E2"/>
    <mergeCell ref="A3:E3"/>
    <mergeCell ref="E12:E13"/>
    <mergeCell ref="A4:G4"/>
    <mergeCell ref="E49:E50"/>
    <mergeCell ref="B26:B27"/>
    <mergeCell ref="D26:D27"/>
    <mergeCell ref="E26:E27"/>
    <mergeCell ref="A49:A50"/>
    <mergeCell ref="B49:B50"/>
    <mergeCell ref="C49:C50"/>
    <mergeCell ref="D49:D50"/>
    <mergeCell ref="A80:G80"/>
    <mergeCell ref="A85:G85"/>
    <mergeCell ref="G49:G50"/>
    <mergeCell ref="F26:F27"/>
    <mergeCell ref="G26:G27"/>
    <mergeCell ref="F49:F50"/>
    <mergeCell ref="A1:G1"/>
    <mergeCell ref="D17:D18"/>
    <mergeCell ref="E17:E18"/>
    <mergeCell ref="G69:G79"/>
    <mergeCell ref="A5:G5"/>
    <mergeCell ref="F12:F13"/>
    <mergeCell ref="G12:G13"/>
    <mergeCell ref="F17:F18"/>
    <mergeCell ref="G17:G18"/>
    <mergeCell ref="D12:D13"/>
  </mergeCells>
  <printOptions/>
  <pageMargins left="0.85" right="0.44" top="0.5511811023622047" bottom="0.6299212598425197" header="0.2362204724409449" footer="0.3937007874015748"/>
  <pageSetup horizontalDpi="300" verticalDpi="300" orientation="portrait" paperSize="9" scale="39" r:id="rId1"/>
  <headerFooter alignWithMargins="0">
    <oddFooter>&amp;C&amp;"Times New Roman,Normal"&amp;12Page &amp;P</oddFooter>
  </headerFooter>
  <rowBreaks count="1" manualBreakCount="1">
    <brk id="47" max="255" man="1"/>
  </rowBreaks>
</worksheet>
</file>

<file path=xl/worksheets/sheet2.xml><?xml version="1.0" encoding="utf-8"?>
<worksheet xmlns="http://schemas.openxmlformats.org/spreadsheetml/2006/main" xmlns:r="http://schemas.openxmlformats.org/officeDocument/2006/relationships">
  <sheetPr>
    <pageSetUpPr fitToPage="1"/>
  </sheetPr>
  <dimension ref="B1:N80"/>
  <sheetViews>
    <sheetView view="pageBreakPreview" zoomScale="75" zoomScaleSheetLayoutView="75" workbookViewId="0" topLeftCell="A1">
      <pane ySplit="14" topLeftCell="BM15" activePane="bottomLeft" state="frozen"/>
      <selection pane="topLeft" activeCell="A1" sqref="A1"/>
      <selection pane="bottomLeft" activeCell="F72" sqref="F72"/>
    </sheetView>
  </sheetViews>
  <sheetFormatPr defaultColWidth="11.421875" defaultRowHeight="12.75"/>
  <cols>
    <col min="1" max="1" width="2.00390625" style="29" customWidth="1"/>
    <col min="2" max="2" width="3.00390625" style="0" customWidth="1"/>
    <col min="3" max="3" width="32.7109375" style="0" customWidth="1"/>
    <col min="4" max="4" width="43.00390625" style="0" customWidth="1"/>
    <col min="5" max="5" width="2.421875" style="0" customWidth="1"/>
    <col min="6" max="6" width="18.140625" style="0" customWidth="1"/>
    <col min="7" max="7" width="2.421875" style="0" customWidth="1"/>
    <col min="8" max="8" width="40.00390625" style="0" customWidth="1"/>
    <col min="9" max="9" width="20.57421875" style="0" customWidth="1"/>
    <col min="10" max="10" width="2.421875" style="0" customWidth="1"/>
    <col min="11" max="11" width="27.57421875" style="0" customWidth="1"/>
    <col min="12" max="12" width="2.421875" style="0" customWidth="1"/>
    <col min="13" max="13" width="27.140625" style="0" customWidth="1"/>
  </cols>
  <sheetData>
    <row r="1" spans="3:4" s="29" customFormat="1" ht="12.75">
      <c r="C1" s="30"/>
      <c r="D1" s="31"/>
    </row>
    <row r="2" spans="2:13" ht="15" customHeight="1">
      <c r="B2" s="32"/>
      <c r="C2" s="196" t="s">
        <v>6</v>
      </c>
      <c r="D2" s="196"/>
      <c r="E2" s="33"/>
      <c r="F2" s="227" t="s">
        <v>123</v>
      </c>
      <c r="G2" s="34"/>
      <c r="H2" s="196" t="s">
        <v>7</v>
      </c>
      <c r="I2" s="196" t="s">
        <v>124</v>
      </c>
      <c r="J2" s="33"/>
      <c r="K2" s="227" t="s">
        <v>125</v>
      </c>
      <c r="L2" s="34"/>
      <c r="M2" s="228" t="s">
        <v>126</v>
      </c>
    </row>
    <row r="3" spans="2:13" ht="15">
      <c r="B3" s="32"/>
      <c r="C3" s="196"/>
      <c r="D3" s="196"/>
      <c r="E3" s="35"/>
      <c r="F3" s="227"/>
      <c r="G3" s="36"/>
      <c r="H3" s="196"/>
      <c r="I3" s="196"/>
      <c r="J3" s="35"/>
      <c r="K3" s="227"/>
      <c r="L3" s="36"/>
      <c r="M3" s="228"/>
    </row>
    <row r="4" spans="2:14" s="29" customFormat="1" ht="12.75">
      <c r="B4" s="37"/>
      <c r="C4" s="37"/>
      <c r="D4" s="37"/>
      <c r="E4" s="37"/>
      <c r="F4" s="37"/>
      <c r="G4" s="37"/>
      <c r="H4" s="37"/>
      <c r="I4" s="37"/>
      <c r="J4" s="37"/>
      <c r="K4" s="37"/>
      <c r="L4" s="37"/>
      <c r="M4" s="37"/>
      <c r="N4" s="37"/>
    </row>
    <row r="5" spans="2:14" s="29" customFormat="1" ht="16.5">
      <c r="B5" s="38" t="s">
        <v>127</v>
      </c>
      <c r="C5" s="39"/>
      <c r="D5" s="40"/>
      <c r="E5" s="40"/>
      <c r="F5" s="40"/>
      <c r="G5" s="40"/>
      <c r="H5" s="40"/>
      <c r="I5" s="40"/>
      <c r="J5" s="40"/>
      <c r="K5" s="40"/>
      <c r="L5" s="40"/>
      <c r="M5" s="41"/>
      <c r="N5" s="42"/>
    </row>
    <row r="6" spans="2:14" s="29" customFormat="1" ht="15">
      <c r="B6" s="43"/>
      <c r="C6" s="44"/>
      <c r="D6" s="37"/>
      <c r="E6" s="37"/>
      <c r="F6" s="45">
        <f>VP.264+IF(VP.264&gt;=40,+IF(VP.242=1,10)+IF(VP.243=1,10)+IF(VP.244=1,10)+IF(VP.245=1,10)+IF(VP.246=1,10)+IF(VP.247=1,10)+IF(VP.248=1,10)+IF(VP.249=1,5))</f>
        <v>0</v>
      </c>
      <c r="G6" s="46"/>
      <c r="H6" s="47" t="s">
        <v>128</v>
      </c>
      <c r="I6" s="37"/>
      <c r="J6" s="37"/>
      <c r="K6" s="37"/>
      <c r="L6" s="46"/>
      <c r="M6" s="48"/>
      <c r="N6" s="37"/>
    </row>
    <row r="7" spans="2:14" s="29" customFormat="1" ht="4.5" customHeight="1">
      <c r="B7" s="43"/>
      <c r="C7" s="46"/>
      <c r="D7" s="37"/>
      <c r="E7" s="37"/>
      <c r="F7" s="49"/>
      <c r="G7" s="37"/>
      <c r="H7" s="37"/>
      <c r="I7" s="37"/>
      <c r="J7" s="37"/>
      <c r="K7" s="37"/>
      <c r="L7" s="46"/>
      <c r="M7" s="48"/>
      <c r="N7" s="37"/>
    </row>
    <row r="8" spans="2:14" s="29" customFormat="1" ht="15" customHeight="1">
      <c r="B8" s="50" t="s">
        <v>129</v>
      </c>
      <c r="C8" s="225" t="s">
        <v>130</v>
      </c>
      <c r="D8" s="225"/>
      <c r="E8" s="225"/>
      <c r="F8" s="225"/>
      <c r="G8" s="225"/>
      <c r="H8" s="225"/>
      <c r="I8" s="225"/>
      <c r="J8" s="225"/>
      <c r="K8" s="225"/>
      <c r="L8" s="225"/>
      <c r="M8" s="225"/>
      <c r="N8" s="37"/>
    </row>
    <row r="9" spans="2:14" s="29" customFormat="1" ht="15" customHeight="1">
      <c r="B9" s="50"/>
      <c r="C9" s="225" t="str">
        <f>"Total des points obtenus pour l'existence et la mise à jour du descriptif détaillé : "&amp;VP.264&amp;" points"&amp;IF(VP.264&lt;40," sur 40","")</f>
        <v>Total des points obtenus pour l'existence et la mise à jour du descriptif détaillé : 0 points sur 40</v>
      </c>
      <c r="D9" s="225"/>
      <c r="E9" s="225"/>
      <c r="F9" s="225"/>
      <c r="G9" s="225"/>
      <c r="H9" s="225"/>
      <c r="I9" s="225"/>
      <c r="J9" s="225"/>
      <c r="K9" s="225"/>
      <c r="L9" s="225"/>
      <c r="M9" s="225"/>
      <c r="N9" s="37"/>
    </row>
    <row r="10" spans="2:14" s="29" customFormat="1" ht="15" customHeight="1">
      <c r="B10" s="50"/>
      <c r="C10" s="225" t="str">
        <f>"==&gt; Le descriptif détaillé "&amp;IF(VP.264&lt;40,"N'EST PAS","EST")&amp;" CONSIDERE COMME ETABLI (Seuil de 40 points "&amp;IF(VP.264&lt;40,"non ","")&amp;"atteint)"</f>
        <v>==&gt; Le descriptif détaillé N'EST PAS CONSIDERE COMME ETABLI (Seuil de 40 points non atteint)</v>
      </c>
      <c r="D10" s="225"/>
      <c r="E10" s="225"/>
      <c r="F10" s="225"/>
      <c r="G10" s="225"/>
      <c r="H10" s="225"/>
      <c r="I10" s="225"/>
      <c r="J10" s="225"/>
      <c r="K10" s="225"/>
      <c r="L10" s="225"/>
      <c r="M10" s="225"/>
      <c r="N10" s="37"/>
    </row>
    <row r="11" spans="2:14" s="29" customFormat="1" ht="15">
      <c r="B11" s="51"/>
      <c r="C11" s="52"/>
      <c r="D11" s="52"/>
      <c r="E11" s="52"/>
      <c r="F11" s="52"/>
      <c r="G11" s="52"/>
      <c r="H11" s="52"/>
      <c r="I11" s="52"/>
      <c r="J11" s="52"/>
      <c r="K11" s="52"/>
      <c r="L11" s="52"/>
      <c r="M11" s="53"/>
      <c r="N11" s="54"/>
    </row>
    <row r="12" spans="2:14" s="29" customFormat="1" ht="15.75" customHeight="1">
      <c r="B12" s="55"/>
      <c r="C12" s="226" t="s">
        <v>131</v>
      </c>
      <c r="D12" s="226"/>
      <c r="E12" s="226"/>
      <c r="F12" s="226"/>
      <c r="G12" s="226"/>
      <c r="H12" s="226"/>
      <c r="I12" s="226"/>
      <c r="J12" s="226"/>
      <c r="K12" s="226"/>
      <c r="L12" s="226"/>
      <c r="M12" s="226"/>
      <c r="N12" s="54"/>
    </row>
    <row r="13" spans="2:14" s="29" customFormat="1" ht="15">
      <c r="B13" s="50" t="s">
        <v>129</v>
      </c>
      <c r="C13" s="225" t="str">
        <f>"Total des points obtenus pour l'existence et la mise à jour du plan du réseau : "&amp;VP.263&amp;" points sur 15"</f>
        <v>Total des points obtenus pour l'existence et la mise à jour du plan du réseau : 0 points sur 15</v>
      </c>
      <c r="D13" s="225"/>
      <c r="E13" s="225"/>
      <c r="F13" s="225"/>
      <c r="G13" s="225"/>
      <c r="H13" s="225"/>
      <c r="I13" s="225"/>
      <c r="J13" s="225"/>
      <c r="K13" s="225"/>
      <c r="L13" s="225"/>
      <c r="M13" s="225"/>
      <c r="N13" s="37"/>
    </row>
    <row r="14" spans="2:14" s="29" customFormat="1" ht="4.5" customHeight="1">
      <c r="B14" s="51"/>
      <c r="C14" s="56"/>
      <c r="D14" s="56"/>
      <c r="E14" s="56"/>
      <c r="F14" s="56"/>
      <c r="G14" s="56"/>
      <c r="H14" s="56"/>
      <c r="I14" s="56"/>
      <c r="J14" s="56"/>
      <c r="K14" s="56"/>
      <c r="L14" s="56"/>
      <c r="M14" s="57"/>
      <c r="N14" s="54"/>
    </row>
    <row r="15" spans="2:14" s="29" customFormat="1" ht="16.5" customHeight="1">
      <c r="B15" s="55"/>
      <c r="C15" s="58" t="s">
        <v>132</v>
      </c>
      <c r="D15" s="59"/>
      <c r="E15" s="59"/>
      <c r="F15" s="59"/>
      <c r="G15" s="59"/>
      <c r="H15" s="59"/>
      <c r="I15" s="59"/>
      <c r="J15" s="59"/>
      <c r="K15" s="59"/>
      <c r="L15" s="59"/>
      <c r="M15" s="60"/>
      <c r="N15" s="37"/>
    </row>
    <row r="16" spans="2:14" s="29" customFormat="1" ht="15">
      <c r="B16" s="55"/>
      <c r="C16" s="61"/>
      <c r="D16" s="62"/>
      <c r="E16" s="63"/>
      <c r="F16" s="64"/>
      <c r="G16" s="65"/>
      <c r="H16" s="66" t="s">
        <v>133</v>
      </c>
      <c r="I16" s="62"/>
      <c r="J16" s="63"/>
      <c r="K16" s="67"/>
      <c r="L16" s="65"/>
      <c r="M16" s="60"/>
      <c r="N16" s="68"/>
    </row>
    <row r="17" spans="2:14" s="29" customFormat="1" ht="4.5" customHeight="1">
      <c r="B17" s="55"/>
      <c r="C17" s="62"/>
      <c r="D17" s="62"/>
      <c r="E17" s="59"/>
      <c r="F17" s="59"/>
      <c r="G17" s="65"/>
      <c r="H17" s="66"/>
      <c r="I17" s="62"/>
      <c r="J17" s="59"/>
      <c r="K17" s="59"/>
      <c r="L17" s="65"/>
      <c r="M17" s="60"/>
      <c r="N17" s="54"/>
    </row>
    <row r="18" spans="2:14" s="29" customFormat="1" ht="4.5" customHeight="1">
      <c r="B18" s="69"/>
      <c r="C18" s="70"/>
      <c r="D18" s="70"/>
      <c r="E18" s="70"/>
      <c r="F18" s="70"/>
      <c r="G18" s="70"/>
      <c r="H18" s="70"/>
      <c r="I18" s="70"/>
      <c r="J18" s="70"/>
      <c r="K18" s="70"/>
      <c r="L18" s="70"/>
      <c r="M18" s="71"/>
      <c r="N18" s="37"/>
    </row>
    <row r="19" spans="2:14" s="29" customFormat="1" ht="30.75" customHeight="1">
      <c r="B19" s="69"/>
      <c r="C19" s="223" t="s">
        <v>134</v>
      </c>
      <c r="D19" s="223"/>
      <c r="E19" s="223"/>
      <c r="F19" s="223"/>
      <c r="G19" s="223"/>
      <c r="H19" s="223"/>
      <c r="I19" s="223"/>
      <c r="J19" s="223"/>
      <c r="K19" s="223"/>
      <c r="L19" s="223"/>
      <c r="M19" s="223"/>
      <c r="N19" s="37"/>
    </row>
    <row r="20" spans="2:14" s="29" customFormat="1" ht="15">
      <c r="B20" s="69"/>
      <c r="C20" s="72"/>
      <c r="D20" s="73"/>
      <c r="E20" s="74"/>
      <c r="F20" s="64"/>
      <c r="G20" s="75"/>
      <c r="H20" s="76" t="s">
        <v>133</v>
      </c>
      <c r="I20" s="73"/>
      <c r="J20" s="74"/>
      <c r="K20" s="67"/>
      <c r="L20" s="75"/>
      <c r="M20" s="77"/>
      <c r="N20" s="68"/>
    </row>
    <row r="21" spans="2:14" s="29" customFormat="1" ht="4.5" customHeight="1">
      <c r="B21" s="69"/>
      <c r="C21" s="70"/>
      <c r="D21" s="70"/>
      <c r="E21" s="70"/>
      <c r="F21" s="70"/>
      <c r="G21" s="70"/>
      <c r="H21" s="70"/>
      <c r="I21" s="70"/>
      <c r="J21" s="70"/>
      <c r="K21" s="70"/>
      <c r="L21" s="70"/>
      <c r="M21" s="71"/>
      <c r="N21" s="37"/>
    </row>
    <row r="22" spans="2:14" s="29" customFormat="1" ht="4.5" customHeight="1">
      <c r="B22" s="51"/>
      <c r="C22" s="56"/>
      <c r="D22" s="56"/>
      <c r="E22" s="56"/>
      <c r="F22" s="56"/>
      <c r="G22" s="56"/>
      <c r="H22" s="56"/>
      <c r="I22" s="56"/>
      <c r="J22" s="56"/>
      <c r="K22" s="56"/>
      <c r="L22" s="56"/>
      <c r="M22" s="57"/>
      <c r="N22" s="54"/>
    </row>
    <row r="23" spans="2:14" s="29" customFormat="1" ht="15" customHeight="1">
      <c r="B23" s="78" t="s">
        <v>129</v>
      </c>
      <c r="C23" s="221" t="str">
        <f>"PARTIE B : INVENTAIRE DES RESEAUX"&amp;IF(VP.263&lt;15," (Points non pris en compte dans le calcul de l'indice car le seuil des 15 points ci-dessus n'est pas atteint)","")</f>
        <v>PARTIE B : INVENTAIRE DES RESEAUX (Points non pris en compte dans le calcul de l'indice car le seuil des 15 points ci-dessus n'est pas atteint)</v>
      </c>
      <c r="D23" s="221"/>
      <c r="E23" s="221"/>
      <c r="F23" s="221"/>
      <c r="G23" s="221"/>
      <c r="H23" s="221"/>
      <c r="I23" s="221"/>
      <c r="J23" s="221"/>
      <c r="K23" s="221"/>
      <c r="L23" s="221"/>
      <c r="M23" s="221"/>
      <c r="N23" s="37"/>
    </row>
    <row r="24" spans="2:14" s="29" customFormat="1" ht="33.75" customHeight="1">
      <c r="B24" s="55"/>
      <c r="C24" s="222" t="s">
        <v>135</v>
      </c>
      <c r="D24" s="222"/>
      <c r="E24" s="222"/>
      <c r="F24" s="222"/>
      <c r="G24" s="222"/>
      <c r="H24" s="222"/>
      <c r="I24" s="222"/>
      <c r="J24" s="222"/>
      <c r="K24" s="222"/>
      <c r="L24" s="222"/>
      <c r="M24" s="222"/>
      <c r="N24" s="37"/>
    </row>
    <row r="25" spans="2:14" s="29" customFormat="1" ht="15">
      <c r="B25" s="55"/>
      <c r="C25" s="61"/>
      <c r="D25" s="62"/>
      <c r="E25" s="63"/>
      <c r="F25" s="64"/>
      <c r="G25" s="65"/>
      <c r="H25" s="66" t="s">
        <v>133</v>
      </c>
      <c r="I25" s="62"/>
      <c r="J25" s="63"/>
      <c r="K25" s="67"/>
      <c r="L25" s="65"/>
      <c r="M25" s="60"/>
      <c r="N25" s="68"/>
    </row>
    <row r="26" spans="2:14" s="29" customFormat="1" ht="4.5" customHeight="1">
      <c r="B26" s="55"/>
      <c r="C26" s="62"/>
      <c r="D26" s="62"/>
      <c r="E26" s="59"/>
      <c r="F26" s="59"/>
      <c r="G26" s="65"/>
      <c r="H26" s="66"/>
      <c r="I26" s="62"/>
      <c r="J26" s="59"/>
      <c r="K26" s="59">
        <v>1</v>
      </c>
      <c r="L26" s="65"/>
      <c r="M26" s="60"/>
      <c r="N26" s="54"/>
    </row>
    <row r="27" spans="2:14" s="29" customFormat="1" ht="4.5" customHeight="1">
      <c r="B27" s="69"/>
      <c r="C27" s="70"/>
      <c r="D27" s="70"/>
      <c r="E27" s="70"/>
      <c r="F27" s="70"/>
      <c r="G27" s="70"/>
      <c r="H27" s="70"/>
      <c r="I27" s="70"/>
      <c r="J27" s="70"/>
      <c r="K27" s="70"/>
      <c r="L27" s="70"/>
      <c r="M27" s="71"/>
      <c r="N27" s="37"/>
    </row>
    <row r="28" spans="2:14" s="29" customFormat="1" ht="16.5" customHeight="1">
      <c r="B28" s="69"/>
      <c r="C28" s="79" t="s">
        <v>136</v>
      </c>
      <c r="D28" s="70"/>
      <c r="E28" s="70"/>
      <c r="F28" s="70"/>
      <c r="G28" s="70"/>
      <c r="H28" s="70"/>
      <c r="I28" s="70"/>
      <c r="J28" s="70"/>
      <c r="K28" s="70"/>
      <c r="L28" s="70"/>
      <c r="M28" s="71"/>
      <c r="N28" s="37"/>
    </row>
    <row r="29" spans="2:14" s="29" customFormat="1" ht="15">
      <c r="B29" s="69"/>
      <c r="C29" s="80"/>
      <c r="D29" s="73"/>
      <c r="E29" s="74"/>
      <c r="F29" s="64"/>
      <c r="G29" s="75"/>
      <c r="H29" s="76" t="s">
        <v>14</v>
      </c>
      <c r="I29" s="73"/>
      <c r="J29" s="74"/>
      <c r="K29" s="67"/>
      <c r="L29" s="75"/>
      <c r="M29" s="77"/>
      <c r="N29" s="68"/>
    </row>
    <row r="30" spans="2:14" s="29" customFormat="1" ht="4.5" customHeight="1">
      <c r="B30" s="69"/>
      <c r="C30" s="73"/>
      <c r="D30" s="73"/>
      <c r="E30" s="81"/>
      <c r="F30" s="81"/>
      <c r="G30" s="75"/>
      <c r="H30" s="76"/>
      <c r="I30" s="73"/>
      <c r="J30" s="81"/>
      <c r="K30" s="81"/>
      <c r="L30" s="75"/>
      <c r="M30" s="77"/>
      <c r="N30" s="54"/>
    </row>
    <row r="31" spans="2:14" s="29" customFormat="1" ht="4.5" customHeight="1">
      <c r="B31" s="55"/>
      <c r="C31" s="59"/>
      <c r="D31" s="59"/>
      <c r="E31" s="59"/>
      <c r="F31" s="59"/>
      <c r="G31" s="59"/>
      <c r="H31" s="59"/>
      <c r="I31" s="59"/>
      <c r="J31" s="59"/>
      <c r="K31" s="59"/>
      <c r="L31" s="59"/>
      <c r="M31" s="60"/>
      <c r="N31" s="54"/>
    </row>
    <row r="32" spans="2:14" s="29" customFormat="1" ht="28.5" customHeight="1">
      <c r="B32" s="55"/>
      <c r="C32" s="223" t="s">
        <v>137</v>
      </c>
      <c r="D32" s="223"/>
      <c r="E32" s="223"/>
      <c r="F32" s="223"/>
      <c r="G32" s="223"/>
      <c r="H32" s="223"/>
      <c r="I32" s="223"/>
      <c r="J32" s="223"/>
      <c r="K32" s="223"/>
      <c r="L32" s="223"/>
      <c r="M32" s="223"/>
      <c r="N32" s="37"/>
    </row>
    <row r="33" spans="2:14" s="29" customFormat="1" ht="15">
      <c r="B33" s="55"/>
      <c r="C33" s="61"/>
      <c r="D33" s="62"/>
      <c r="E33" s="63"/>
      <c r="F33" s="64"/>
      <c r="G33" s="65"/>
      <c r="H33" s="66" t="s">
        <v>133</v>
      </c>
      <c r="I33" s="62"/>
      <c r="J33" s="63"/>
      <c r="K33" s="67"/>
      <c r="L33" s="65"/>
      <c r="M33" s="60"/>
      <c r="N33" s="68"/>
    </row>
    <row r="34" spans="2:14" s="29" customFormat="1" ht="4.5" customHeight="1">
      <c r="B34" s="55"/>
      <c r="C34" s="62"/>
      <c r="D34" s="62"/>
      <c r="E34" s="59"/>
      <c r="F34" s="59"/>
      <c r="G34" s="65"/>
      <c r="H34" s="66"/>
      <c r="I34" s="62"/>
      <c r="J34" s="59"/>
      <c r="K34" s="59"/>
      <c r="L34" s="65"/>
      <c r="M34" s="60"/>
      <c r="N34" s="54"/>
    </row>
    <row r="35" spans="2:14" s="29" customFormat="1" ht="4.5" customHeight="1">
      <c r="B35" s="69"/>
      <c r="C35" s="70"/>
      <c r="D35" s="70"/>
      <c r="E35" s="70"/>
      <c r="F35" s="70"/>
      <c r="G35" s="70"/>
      <c r="H35" s="70"/>
      <c r="I35" s="70"/>
      <c r="J35" s="70"/>
      <c r="K35" s="70"/>
      <c r="L35" s="70"/>
      <c r="M35" s="71"/>
      <c r="N35" s="37"/>
    </row>
    <row r="36" spans="2:14" s="29" customFormat="1" ht="16.5" customHeight="1">
      <c r="B36" s="69"/>
      <c r="C36" s="79" t="s">
        <v>138</v>
      </c>
      <c r="D36" s="70"/>
      <c r="E36" s="70"/>
      <c r="F36" s="70"/>
      <c r="G36" s="70"/>
      <c r="H36" s="70"/>
      <c r="I36" s="70"/>
      <c r="J36" s="70"/>
      <c r="K36" s="70"/>
      <c r="L36" s="70"/>
      <c r="M36" s="71"/>
      <c r="N36" s="37"/>
    </row>
    <row r="37" spans="2:14" s="29" customFormat="1" ht="15">
      <c r="B37" s="69"/>
      <c r="C37" s="80"/>
      <c r="D37" s="73"/>
      <c r="E37" s="74"/>
      <c r="F37" s="64"/>
      <c r="G37" s="75"/>
      <c r="H37" s="76" t="s">
        <v>14</v>
      </c>
      <c r="I37" s="73"/>
      <c r="J37" s="74"/>
      <c r="K37" s="67"/>
      <c r="L37" s="75"/>
      <c r="M37" s="77"/>
      <c r="N37" s="68"/>
    </row>
    <row r="38" spans="2:14" s="29" customFormat="1" ht="4.5" customHeight="1">
      <c r="B38" s="69"/>
      <c r="C38" s="73"/>
      <c r="D38" s="73"/>
      <c r="E38" s="81"/>
      <c r="F38" s="81"/>
      <c r="G38" s="75"/>
      <c r="H38" s="76"/>
      <c r="I38" s="73"/>
      <c r="J38" s="81"/>
      <c r="K38" s="81"/>
      <c r="L38" s="75"/>
      <c r="M38" s="77"/>
      <c r="N38" s="54"/>
    </row>
    <row r="39" spans="2:14" s="29" customFormat="1" ht="4.5" customHeight="1">
      <c r="B39" s="55"/>
      <c r="C39" s="59"/>
      <c r="D39" s="59"/>
      <c r="E39" s="59"/>
      <c r="F39" s="59"/>
      <c r="G39" s="59"/>
      <c r="H39" s="59"/>
      <c r="I39" s="59"/>
      <c r="J39" s="59"/>
      <c r="K39" s="59"/>
      <c r="L39" s="59"/>
      <c r="M39" s="60"/>
      <c r="N39" s="54"/>
    </row>
    <row r="40" spans="2:14" s="29" customFormat="1" ht="4.5" customHeight="1">
      <c r="B40" s="51"/>
      <c r="C40" s="56"/>
      <c r="D40" s="56"/>
      <c r="E40" s="56"/>
      <c r="F40" s="56"/>
      <c r="G40" s="56"/>
      <c r="H40" s="56"/>
      <c r="I40" s="56"/>
      <c r="J40" s="56"/>
      <c r="K40" s="56"/>
      <c r="L40" s="56"/>
      <c r="M40" s="57"/>
      <c r="N40" s="54"/>
    </row>
    <row r="41" spans="2:14" s="29" customFormat="1" ht="21.75" customHeight="1">
      <c r="B41" s="50" t="s">
        <v>129</v>
      </c>
      <c r="C41" s="224" t="str">
        <f>"PARTIE C : AUTRES ELEMENTS DE CONNAISSANCE ET DE GESTION DES RESEAUX"&amp;IF(VP.264&lt;40," (Points non pris en compte dans le calcul de l'indice car le seuil des 40 points ci-dessus n'est pas atteint)","")</f>
        <v>PARTIE C : AUTRES ELEMENTS DE CONNAISSANCE ET DE GESTION DES RESEAUX (Points non pris en compte dans le calcul de l'indice car le seuil des 40 points ci-dessus n'est pas atteint)</v>
      </c>
      <c r="D41" s="224"/>
      <c r="E41" s="224"/>
      <c r="F41" s="224"/>
      <c r="G41" s="224"/>
      <c r="H41" s="224"/>
      <c r="I41" s="224"/>
      <c r="J41" s="224"/>
      <c r="K41" s="224"/>
      <c r="L41" s="224"/>
      <c r="M41" s="224"/>
      <c r="N41" s="37"/>
    </row>
    <row r="42" spans="2:14" s="29" customFormat="1" ht="4.5" customHeight="1">
      <c r="B42" s="51"/>
      <c r="C42" s="56"/>
      <c r="D42" s="56"/>
      <c r="E42" s="56"/>
      <c r="F42" s="56"/>
      <c r="G42" s="56"/>
      <c r="H42" s="56"/>
      <c r="I42" s="56"/>
      <c r="J42" s="56"/>
      <c r="K42" s="56"/>
      <c r="L42" s="56"/>
      <c r="M42" s="57"/>
      <c r="N42" s="54"/>
    </row>
    <row r="43" spans="2:14" s="29" customFormat="1" ht="12.75">
      <c r="B43" s="55"/>
      <c r="C43" s="82" t="s">
        <v>139</v>
      </c>
      <c r="D43" s="58"/>
      <c r="E43" s="58"/>
      <c r="F43" s="58"/>
      <c r="G43" s="58"/>
      <c r="H43" s="58"/>
      <c r="I43" s="58"/>
      <c r="J43" s="58"/>
      <c r="K43" s="58"/>
      <c r="L43" s="58"/>
      <c r="M43" s="83"/>
      <c r="N43" s="37"/>
    </row>
    <row r="44" spans="2:14" s="29" customFormat="1" ht="15">
      <c r="B44" s="55"/>
      <c r="C44" s="61"/>
      <c r="D44" s="62"/>
      <c r="E44" s="63"/>
      <c r="F44" s="64"/>
      <c r="G44" s="65"/>
      <c r="H44" s="66" t="s">
        <v>133</v>
      </c>
      <c r="I44" s="62"/>
      <c r="J44" s="63"/>
      <c r="K44" s="67"/>
      <c r="L44" s="65"/>
      <c r="M44" s="60"/>
      <c r="N44" s="68"/>
    </row>
    <row r="45" spans="2:14" s="29" customFormat="1" ht="4.5" customHeight="1">
      <c r="B45" s="55"/>
      <c r="C45" s="62"/>
      <c r="D45" s="62"/>
      <c r="E45" s="59"/>
      <c r="F45" s="59"/>
      <c r="G45" s="65"/>
      <c r="H45" s="66"/>
      <c r="I45" s="62"/>
      <c r="J45" s="59"/>
      <c r="K45" s="59"/>
      <c r="L45" s="65"/>
      <c r="M45" s="60"/>
      <c r="N45" s="54"/>
    </row>
    <row r="46" spans="2:14" s="29" customFormat="1" ht="4.5" customHeight="1">
      <c r="B46" s="69"/>
      <c r="C46" s="70"/>
      <c r="D46" s="70"/>
      <c r="E46" s="70"/>
      <c r="F46" s="70"/>
      <c r="G46" s="70"/>
      <c r="H46" s="70"/>
      <c r="I46" s="70"/>
      <c r="J46" s="70"/>
      <c r="K46" s="70"/>
      <c r="L46" s="70"/>
      <c r="M46" s="71"/>
      <c r="N46" s="37"/>
    </row>
    <row r="47" spans="2:14" s="29" customFormat="1" ht="16.5" customHeight="1">
      <c r="B47" s="69"/>
      <c r="C47" s="79" t="s">
        <v>140</v>
      </c>
      <c r="D47" s="70"/>
      <c r="E47" s="70"/>
      <c r="F47" s="70"/>
      <c r="G47" s="70"/>
      <c r="H47" s="70"/>
      <c r="I47" s="70"/>
      <c r="J47" s="70"/>
      <c r="K47" s="70"/>
      <c r="L47" s="70"/>
      <c r="M47" s="71"/>
      <c r="N47" s="37"/>
    </row>
    <row r="48" spans="2:14" s="29" customFormat="1" ht="15">
      <c r="B48" s="69"/>
      <c r="C48" s="72"/>
      <c r="D48" s="73"/>
      <c r="E48" s="74"/>
      <c r="F48" s="64"/>
      <c r="G48" s="75"/>
      <c r="H48" s="76" t="s">
        <v>133</v>
      </c>
      <c r="I48" s="73"/>
      <c r="J48" s="74"/>
      <c r="K48" s="67"/>
      <c r="L48" s="75"/>
      <c r="M48" s="77"/>
      <c r="N48" s="68"/>
    </row>
    <row r="49" spans="2:14" s="29" customFormat="1" ht="4.5" customHeight="1">
      <c r="B49" s="69"/>
      <c r="C49" s="73"/>
      <c r="D49" s="73"/>
      <c r="E49" s="81"/>
      <c r="F49" s="81"/>
      <c r="G49" s="75"/>
      <c r="H49" s="76"/>
      <c r="I49" s="73"/>
      <c r="J49" s="81"/>
      <c r="K49" s="81"/>
      <c r="L49" s="75"/>
      <c r="M49" s="77"/>
      <c r="N49" s="54"/>
    </row>
    <row r="50" spans="2:14" s="29" customFormat="1" ht="4.5" customHeight="1">
      <c r="B50" s="55"/>
      <c r="C50" s="59"/>
      <c r="D50" s="59"/>
      <c r="E50" s="59"/>
      <c r="F50" s="59"/>
      <c r="G50" s="59"/>
      <c r="H50" s="59"/>
      <c r="I50" s="59"/>
      <c r="J50" s="59"/>
      <c r="K50" s="59"/>
      <c r="L50" s="59"/>
      <c r="M50" s="60"/>
      <c r="N50" s="54"/>
    </row>
    <row r="51" spans="2:14" s="29" customFormat="1" ht="16.5" customHeight="1">
      <c r="B51" s="55"/>
      <c r="C51" s="82" t="s">
        <v>141</v>
      </c>
      <c r="D51" s="58"/>
      <c r="E51" s="58"/>
      <c r="F51" s="58"/>
      <c r="G51" s="58"/>
      <c r="H51" s="58"/>
      <c r="I51" s="58"/>
      <c r="J51" s="58"/>
      <c r="K51" s="58"/>
      <c r="L51" s="58"/>
      <c r="M51" s="83"/>
      <c r="N51" s="37"/>
    </row>
    <row r="52" spans="2:14" s="29" customFormat="1" ht="15">
      <c r="B52" s="55"/>
      <c r="C52" s="61"/>
      <c r="D52" s="62"/>
      <c r="E52" s="63"/>
      <c r="F52" s="64"/>
      <c r="G52" s="65"/>
      <c r="H52" s="66" t="s">
        <v>133</v>
      </c>
      <c r="I52" s="62"/>
      <c r="J52" s="63"/>
      <c r="K52" s="67"/>
      <c r="L52" s="65"/>
      <c r="M52" s="60"/>
      <c r="N52" s="68"/>
    </row>
    <row r="53" spans="2:14" s="29" customFormat="1" ht="4.5" customHeight="1">
      <c r="B53" s="55"/>
      <c r="C53" s="62"/>
      <c r="D53" s="62"/>
      <c r="E53" s="59"/>
      <c r="F53" s="59"/>
      <c r="G53" s="65"/>
      <c r="H53" s="66"/>
      <c r="I53" s="62"/>
      <c r="J53" s="59"/>
      <c r="K53" s="59"/>
      <c r="L53" s="65"/>
      <c r="M53" s="60"/>
      <c r="N53" s="54"/>
    </row>
    <row r="54" spans="2:14" s="29" customFormat="1" ht="4.5" customHeight="1">
      <c r="B54" s="69"/>
      <c r="C54" s="70"/>
      <c r="D54" s="70"/>
      <c r="E54" s="70"/>
      <c r="F54" s="70"/>
      <c r="G54" s="70"/>
      <c r="H54" s="70"/>
      <c r="I54" s="70"/>
      <c r="J54" s="70"/>
      <c r="K54" s="70"/>
      <c r="L54" s="70"/>
      <c r="M54" s="71"/>
      <c r="N54" s="37"/>
    </row>
    <row r="55" spans="2:14" s="29" customFormat="1" ht="16.5" customHeight="1">
      <c r="B55" s="69"/>
      <c r="C55" s="79" t="s">
        <v>142</v>
      </c>
      <c r="D55" s="70"/>
      <c r="E55" s="70"/>
      <c r="F55" s="70"/>
      <c r="G55" s="70"/>
      <c r="H55" s="70"/>
      <c r="I55" s="70"/>
      <c r="J55" s="70"/>
      <c r="K55" s="70"/>
      <c r="L55" s="70"/>
      <c r="M55" s="71"/>
      <c r="N55" s="37"/>
    </row>
    <row r="56" spans="2:14" s="29" customFormat="1" ht="15">
      <c r="B56" s="69"/>
      <c r="C56" s="72"/>
      <c r="D56" s="73"/>
      <c r="E56" s="74"/>
      <c r="F56" s="64"/>
      <c r="G56" s="75"/>
      <c r="H56" s="76" t="s">
        <v>133</v>
      </c>
      <c r="I56" s="73"/>
      <c r="J56" s="74"/>
      <c r="K56" s="67"/>
      <c r="L56" s="75"/>
      <c r="M56" s="77"/>
      <c r="N56" s="68"/>
    </row>
    <row r="57" spans="2:14" s="29" customFormat="1" ht="4.5" customHeight="1">
      <c r="B57" s="69"/>
      <c r="C57" s="73"/>
      <c r="D57" s="73"/>
      <c r="E57" s="81"/>
      <c r="F57" s="81"/>
      <c r="G57" s="75"/>
      <c r="H57" s="76"/>
      <c r="I57" s="73"/>
      <c r="J57" s="81"/>
      <c r="K57" s="81"/>
      <c r="L57" s="75"/>
      <c r="M57" s="77"/>
      <c r="N57" s="54"/>
    </row>
    <row r="58" spans="2:14" s="29" customFormat="1" ht="4.5" customHeight="1">
      <c r="B58" s="55"/>
      <c r="C58" s="59"/>
      <c r="D58" s="59"/>
      <c r="E58" s="59"/>
      <c r="F58" s="59"/>
      <c r="G58" s="59"/>
      <c r="H58" s="59"/>
      <c r="I58" s="59"/>
      <c r="J58" s="59"/>
      <c r="K58" s="59"/>
      <c r="L58" s="59"/>
      <c r="M58" s="60"/>
      <c r="N58" s="54"/>
    </row>
    <row r="59" spans="2:14" s="29" customFormat="1" ht="16.5" customHeight="1">
      <c r="B59" s="55"/>
      <c r="C59" s="82" t="s">
        <v>143</v>
      </c>
      <c r="D59" s="58"/>
      <c r="E59" s="58"/>
      <c r="F59" s="58"/>
      <c r="G59" s="58"/>
      <c r="H59" s="58"/>
      <c r="I59" s="58"/>
      <c r="J59" s="58"/>
      <c r="K59" s="58"/>
      <c r="L59" s="58"/>
      <c r="M59" s="83"/>
      <c r="N59" s="37"/>
    </row>
    <row r="60" spans="2:14" s="29" customFormat="1" ht="15">
      <c r="B60" s="55"/>
      <c r="C60" s="61"/>
      <c r="D60" s="62"/>
      <c r="E60" s="63"/>
      <c r="F60" s="64"/>
      <c r="G60" s="65"/>
      <c r="H60" s="66" t="s">
        <v>133</v>
      </c>
      <c r="I60" s="62"/>
      <c r="J60" s="63"/>
      <c r="K60" s="67"/>
      <c r="L60" s="65"/>
      <c r="M60" s="60"/>
      <c r="N60" s="68"/>
    </row>
    <row r="61" spans="2:14" s="29" customFormat="1" ht="4.5" customHeight="1">
      <c r="B61" s="55"/>
      <c r="C61" s="62"/>
      <c r="D61" s="62"/>
      <c r="E61" s="59"/>
      <c r="F61" s="59"/>
      <c r="G61" s="65"/>
      <c r="H61" s="66"/>
      <c r="I61" s="62"/>
      <c r="J61" s="59"/>
      <c r="K61" s="59"/>
      <c r="L61" s="65"/>
      <c r="M61" s="60"/>
      <c r="N61" s="54"/>
    </row>
    <row r="62" spans="2:14" s="29" customFormat="1" ht="4.5" customHeight="1">
      <c r="B62" s="69"/>
      <c r="C62" s="70"/>
      <c r="D62" s="70"/>
      <c r="E62" s="70"/>
      <c r="F62" s="70"/>
      <c r="G62" s="70"/>
      <c r="H62" s="70"/>
      <c r="I62" s="70"/>
      <c r="J62" s="70"/>
      <c r="K62" s="70"/>
      <c r="L62" s="70"/>
      <c r="M62" s="71"/>
      <c r="N62" s="37"/>
    </row>
    <row r="63" spans="2:14" s="29" customFormat="1" ht="16.5" customHeight="1">
      <c r="B63" s="69"/>
      <c r="C63" s="79" t="s">
        <v>144</v>
      </c>
      <c r="D63" s="70"/>
      <c r="E63" s="70"/>
      <c r="F63" s="70"/>
      <c r="G63" s="70"/>
      <c r="H63" s="70"/>
      <c r="I63" s="70"/>
      <c r="J63" s="70"/>
      <c r="K63" s="70"/>
      <c r="L63" s="70"/>
      <c r="M63" s="71"/>
      <c r="N63" s="37"/>
    </row>
    <row r="64" spans="2:14" s="29" customFormat="1" ht="15">
      <c r="B64" s="69"/>
      <c r="C64" s="72"/>
      <c r="D64" s="73"/>
      <c r="E64" s="74"/>
      <c r="F64" s="64"/>
      <c r="G64" s="75"/>
      <c r="H64" s="76" t="s">
        <v>133</v>
      </c>
      <c r="I64" s="73"/>
      <c r="J64" s="74"/>
      <c r="K64" s="67"/>
      <c r="L64" s="75"/>
      <c r="M64" s="77"/>
      <c r="N64" s="68"/>
    </row>
    <row r="65" spans="2:14" s="29" customFormat="1" ht="4.5" customHeight="1">
      <c r="B65" s="69"/>
      <c r="C65" s="73"/>
      <c r="D65" s="73"/>
      <c r="E65" s="81"/>
      <c r="F65" s="81"/>
      <c r="G65" s="75"/>
      <c r="H65" s="76"/>
      <c r="I65" s="73"/>
      <c r="J65" s="81"/>
      <c r="K65" s="81"/>
      <c r="L65" s="75"/>
      <c r="M65" s="77"/>
      <c r="N65" s="54"/>
    </row>
    <row r="66" spans="2:14" s="29" customFormat="1" ht="4.5" customHeight="1">
      <c r="B66" s="55"/>
      <c r="C66" s="59"/>
      <c r="D66" s="59"/>
      <c r="E66" s="59"/>
      <c r="F66" s="59"/>
      <c r="G66" s="59"/>
      <c r="H66" s="59"/>
      <c r="I66" s="59"/>
      <c r="J66" s="59"/>
      <c r="K66" s="59"/>
      <c r="L66" s="59"/>
      <c r="M66" s="60"/>
      <c r="N66" s="54"/>
    </row>
    <row r="67" spans="2:14" s="29" customFormat="1" ht="16.5" customHeight="1">
      <c r="B67" s="55"/>
      <c r="C67" s="82" t="s">
        <v>145</v>
      </c>
      <c r="D67" s="58"/>
      <c r="E67" s="58"/>
      <c r="F67" s="58"/>
      <c r="G67" s="58"/>
      <c r="H67" s="58"/>
      <c r="I67" s="58"/>
      <c r="J67" s="58"/>
      <c r="K67" s="58"/>
      <c r="L67" s="58"/>
      <c r="M67" s="83"/>
      <c r="N67" s="37"/>
    </row>
    <row r="68" spans="2:14" s="29" customFormat="1" ht="15">
      <c r="B68" s="55"/>
      <c r="C68" s="61"/>
      <c r="D68" s="62"/>
      <c r="E68" s="63"/>
      <c r="F68" s="64"/>
      <c r="G68" s="65"/>
      <c r="H68" s="66" t="s">
        <v>133</v>
      </c>
      <c r="I68" s="62"/>
      <c r="J68" s="63"/>
      <c r="K68" s="67"/>
      <c r="L68" s="65"/>
      <c r="M68" s="60"/>
      <c r="N68" s="68"/>
    </row>
    <row r="69" spans="2:14" s="29" customFormat="1" ht="4.5" customHeight="1">
      <c r="B69" s="55"/>
      <c r="C69" s="62"/>
      <c r="D69" s="62"/>
      <c r="E69" s="59"/>
      <c r="F69" s="59"/>
      <c r="G69" s="65"/>
      <c r="H69" s="66"/>
      <c r="I69" s="62"/>
      <c r="J69" s="59"/>
      <c r="K69" s="59"/>
      <c r="L69" s="65"/>
      <c r="M69" s="60"/>
      <c r="N69" s="54"/>
    </row>
    <row r="70" spans="2:14" s="29" customFormat="1" ht="4.5" customHeight="1">
      <c r="B70" s="69"/>
      <c r="C70" s="70"/>
      <c r="D70" s="70"/>
      <c r="E70" s="70"/>
      <c r="F70" s="70"/>
      <c r="G70" s="70"/>
      <c r="H70" s="70"/>
      <c r="I70" s="70"/>
      <c r="J70" s="70"/>
      <c r="K70" s="70"/>
      <c r="L70" s="70"/>
      <c r="M70" s="71"/>
      <c r="N70" s="37"/>
    </row>
    <row r="71" spans="2:14" s="29" customFormat="1" ht="16.5" customHeight="1">
      <c r="B71" s="69"/>
      <c r="C71" s="79" t="s">
        <v>146</v>
      </c>
      <c r="D71" s="70"/>
      <c r="E71" s="70"/>
      <c r="F71" s="70"/>
      <c r="G71" s="70"/>
      <c r="H71" s="70"/>
      <c r="I71" s="70"/>
      <c r="J71" s="70"/>
      <c r="K71" s="70"/>
      <c r="L71" s="70"/>
      <c r="M71" s="71"/>
      <c r="N71" s="37"/>
    </row>
    <row r="72" spans="2:14" s="29" customFormat="1" ht="15">
      <c r="B72" s="69"/>
      <c r="C72" s="72"/>
      <c r="D72" s="73"/>
      <c r="E72" s="74"/>
      <c r="F72" s="64"/>
      <c r="G72" s="75"/>
      <c r="H72" s="76" t="s">
        <v>133</v>
      </c>
      <c r="I72" s="73"/>
      <c r="J72" s="74"/>
      <c r="K72" s="67"/>
      <c r="L72" s="75"/>
      <c r="M72" s="77"/>
      <c r="N72" s="68"/>
    </row>
    <row r="73" spans="2:14" s="29" customFormat="1" ht="4.5" customHeight="1">
      <c r="B73" s="84"/>
      <c r="C73" s="85"/>
      <c r="D73" s="85"/>
      <c r="E73" s="86"/>
      <c r="F73" s="86"/>
      <c r="G73" s="87"/>
      <c r="H73" s="88"/>
      <c r="I73" s="85"/>
      <c r="J73" s="86"/>
      <c r="K73" s="86"/>
      <c r="L73" s="87"/>
      <c r="M73" s="89"/>
      <c r="N73" s="54"/>
    </row>
    <row r="74" s="29" customFormat="1" ht="12.75"/>
    <row r="75" s="29" customFormat="1" ht="12.75"/>
    <row r="76" s="29" customFormat="1" ht="12.75"/>
    <row r="77" s="29" customFormat="1" ht="12.75"/>
    <row r="78" s="29" customFormat="1" ht="12.75">
      <c r="C78" s="29" t="s">
        <v>147</v>
      </c>
    </row>
    <row r="79" spans="6:8" s="29" customFormat="1" ht="12.75">
      <c r="F79" s="29" t="s">
        <v>148</v>
      </c>
      <c r="H79" s="29">
        <f>IF(VP.236=1,10)+IF(VP.237=1,5)</f>
        <v>0</v>
      </c>
    </row>
    <row r="80" spans="6:8" s="29" customFormat="1" ht="12.75">
      <c r="F80" s="29" t="s">
        <v>149</v>
      </c>
      <c r="H80" s="29">
        <f>VP.263+IF(AND(VP.263=15,VP.238=1),IF(VP.240=1,IF(VP.239&gt;=50,10)+IF(AND(60&lt;=VP.239,VP.239&lt;70),1)+IF(AND(70&lt;=VP.239,VP.239&lt;80),2)+IF(AND(80&lt;=VP.239,VP.239&lt;90),3)+IF(AND(90&lt;=VP.239,VP.239&lt;95),4)+IF(95&lt;=VP.239,5))+IF(VP.241&gt;=50,10)+IF(AND(60&lt;=VP.241,VP.241&lt;70),1)+IF(AND(70&lt;=VP.241,VP.241&lt;80),2)+IF(AND(80&lt;=VP.241,VP.241&lt;90),3)+IF(AND(90&lt;=VP.241,VP.241&lt;95),4)+IF(95&lt;=VP.241,5))</f>
        <v>0</v>
      </c>
    </row>
  </sheetData>
  <sheetProtection/>
  <mergeCells count="16">
    <mergeCell ref="K2:K3"/>
    <mergeCell ref="M2:M3"/>
    <mergeCell ref="C8:M8"/>
    <mergeCell ref="C9:M9"/>
    <mergeCell ref="C2:D3"/>
    <mergeCell ref="F2:F3"/>
    <mergeCell ref="H2:H3"/>
    <mergeCell ref="I2:I3"/>
    <mergeCell ref="C10:M10"/>
    <mergeCell ref="C12:M12"/>
    <mergeCell ref="C13:M13"/>
    <mergeCell ref="C19:M19"/>
    <mergeCell ref="C23:M23"/>
    <mergeCell ref="C24:M24"/>
    <mergeCell ref="C32:M32"/>
    <mergeCell ref="C41:M41"/>
  </mergeCells>
  <printOptions/>
  <pageMargins left="0.3402777777777778" right="0.32013888888888886" top="0.3701388888888889" bottom="0.30972222222222223" header="0.5118055555555555" footer="0.5118055555555555"/>
  <pageSetup fitToHeight="1" fitToWidth="1" horizontalDpi="300" verticalDpi="300" orientation="landscape" paperSize="8"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chantal.lhermine</dc:creator>
  <cp:keywords/>
  <dc:description/>
  <cp:lastModifiedBy>claudine.freymuth</cp:lastModifiedBy>
  <cp:lastPrinted>2014-05-20T12:45:26Z</cp:lastPrinted>
  <dcterms:modified xsi:type="dcterms:W3CDTF">2014-05-20T12:45:29Z</dcterms:modified>
  <cp:category/>
  <cp:version/>
  <cp:contentType/>
  <cp:contentStatus/>
</cp:coreProperties>
</file>